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/>
  <mc:AlternateContent xmlns:mc="http://schemas.openxmlformats.org/markup-compatibility/2006">
    <mc:Choice Requires="x15">
      <x15ac:absPath xmlns:x15ac="http://schemas.microsoft.com/office/spreadsheetml/2010/11/ac" url="C:\Users\Admin\Desktop\25 уч.г\"/>
    </mc:Choice>
  </mc:AlternateContent>
  <xr:revisionPtr revIDLastSave="0" documentId="13_ncr:1_{BC75C644-AC04-42F4-B1D7-0C88792A1BD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ИСиП" sheetId="1" r:id="rId1"/>
    <sheet name="График" sheetId="2" r:id="rId2"/>
    <sheet name="Лист1" sheetId="3" r:id="rId3"/>
  </sheets>
  <calcPr calcId="191029"/>
</workbook>
</file>

<file path=xl/calcChain.xml><?xml version="1.0" encoding="utf-8"?>
<calcChain xmlns="http://schemas.openxmlformats.org/spreadsheetml/2006/main">
  <c r="F59" i="1" l="1"/>
  <c r="F67" i="1"/>
  <c r="F80" i="1"/>
  <c r="F74" i="1"/>
  <c r="S80" i="1" l="1"/>
  <c r="R80" i="1"/>
  <c r="Q80" i="1"/>
  <c r="P80" i="1"/>
  <c r="O80" i="1"/>
  <c r="N80" i="1"/>
  <c r="M80" i="1"/>
  <c r="L80" i="1"/>
  <c r="L58" i="1" s="1"/>
  <c r="J80" i="1"/>
  <c r="I80" i="1"/>
  <c r="H80" i="1"/>
  <c r="G80" i="1"/>
  <c r="U74" i="1"/>
  <c r="T74" i="1"/>
  <c r="T58" i="1" s="1"/>
  <c r="R74" i="1"/>
  <c r="P74" i="1"/>
  <c r="O74" i="1"/>
  <c r="N74" i="1"/>
  <c r="M74" i="1"/>
  <c r="L74" i="1"/>
  <c r="K74" i="1"/>
  <c r="J74" i="1"/>
  <c r="I74" i="1"/>
  <c r="H74" i="1"/>
  <c r="G74" i="1"/>
  <c r="S67" i="1"/>
  <c r="R67" i="1"/>
  <c r="Q67" i="1"/>
  <c r="P67" i="1"/>
  <c r="O67" i="1"/>
  <c r="M67" i="1"/>
  <c r="J67" i="1"/>
  <c r="I67" i="1"/>
  <c r="H67" i="1"/>
  <c r="G67" i="1"/>
  <c r="S59" i="1"/>
  <c r="R59" i="1"/>
  <c r="Q59" i="1"/>
  <c r="O59" i="1"/>
  <c r="N59" i="1"/>
  <c r="N58" i="1" s="1"/>
  <c r="M59" i="1"/>
  <c r="L59" i="1"/>
  <c r="K59" i="1"/>
  <c r="J59" i="1"/>
  <c r="I59" i="1"/>
  <c r="H59" i="1"/>
  <c r="G59" i="1"/>
  <c r="F58" i="1"/>
  <c r="U58" i="1"/>
  <c r="U40" i="1" s="1"/>
  <c r="U41" i="1"/>
  <c r="T41" i="1"/>
  <c r="S41" i="1"/>
  <c r="R41" i="1"/>
  <c r="Q41" i="1"/>
  <c r="P41" i="1"/>
  <c r="P40" i="1" s="1"/>
  <c r="O41" i="1"/>
  <c r="N41" i="1"/>
  <c r="M41" i="1"/>
  <c r="L41" i="1"/>
  <c r="K41" i="1"/>
  <c r="J41" i="1"/>
  <c r="I41" i="1"/>
  <c r="H41" i="1"/>
  <c r="G41" i="1"/>
  <c r="F41" i="1"/>
  <c r="P36" i="1"/>
  <c r="U30" i="1"/>
  <c r="T30" i="1"/>
  <c r="S30" i="1"/>
  <c r="R30" i="1"/>
  <c r="Q30" i="1"/>
  <c r="P30" i="1"/>
  <c r="P92" i="1" s="1"/>
  <c r="O30" i="1"/>
  <c r="N30" i="1"/>
  <c r="K30" i="1"/>
  <c r="J30" i="1"/>
  <c r="I30" i="1"/>
  <c r="H30" i="1"/>
  <c r="G30" i="1"/>
  <c r="F30" i="1"/>
  <c r="O12" i="1"/>
  <c r="N12" i="1"/>
  <c r="K12" i="1"/>
  <c r="J12" i="1"/>
  <c r="I12" i="1"/>
  <c r="H12" i="1"/>
  <c r="G12" i="1"/>
  <c r="F12" i="1"/>
  <c r="O58" i="1" l="1"/>
  <c r="R58" i="1"/>
  <c r="J58" i="1"/>
  <c r="J40" i="1" s="1"/>
  <c r="I92" i="1"/>
  <c r="N92" i="1"/>
  <c r="H58" i="1"/>
  <c r="O40" i="1"/>
  <c r="O92" i="1" s="1"/>
  <c r="K58" i="1"/>
  <c r="K40" i="1" s="1"/>
  <c r="K92" i="1" s="1"/>
  <c r="R40" i="1"/>
  <c r="R12" i="1" s="1"/>
  <c r="R11" i="1" s="1"/>
  <c r="G58" i="1"/>
  <c r="G40" i="1" s="1"/>
  <c r="L40" i="1"/>
  <c r="T40" i="1"/>
  <c r="T12" i="1" s="1"/>
  <c r="U12" i="1"/>
  <c r="Q58" i="1"/>
  <c r="Q40" i="1" s="1"/>
  <c r="Q12" i="1" s="1"/>
  <c r="Q11" i="1" s="1"/>
  <c r="F40" i="1"/>
  <c r="F91" i="1" s="1"/>
  <c r="S58" i="1"/>
  <c r="S40" i="1" s="1"/>
  <c r="S12" i="1" s="1"/>
  <c r="I58" i="1"/>
  <c r="I40" i="1" s="1"/>
  <c r="I91" i="1" s="1"/>
  <c r="M58" i="1"/>
  <c r="M40" i="1" s="1"/>
  <c r="N40" i="1"/>
  <c r="P12" i="1"/>
  <c r="P11" i="1" s="1"/>
  <c r="H40" i="1"/>
  <c r="H92" i="1" s="1"/>
  <c r="O91" i="1"/>
  <c r="P91" i="1"/>
  <c r="O11" i="1"/>
  <c r="N11" i="1"/>
  <c r="J91" i="1" l="1"/>
  <c r="J92" i="1"/>
  <c r="Q92" i="1"/>
  <c r="R92" i="1"/>
  <c r="S92" i="1"/>
  <c r="F92" i="1"/>
  <c r="S91" i="1"/>
  <c r="R91" i="1"/>
  <c r="N91" i="1"/>
  <c r="K91" i="1"/>
  <c r="H91" i="1"/>
  <c r="Q91" i="1"/>
</calcChain>
</file>

<file path=xl/sharedStrings.xml><?xml version="1.0" encoding="utf-8"?>
<sst xmlns="http://schemas.openxmlformats.org/spreadsheetml/2006/main" count="465" uniqueCount="285">
  <si>
    <t>План учебного процесса</t>
  </si>
  <si>
    <t>Индекс</t>
  </si>
  <si>
    <t>Наименование циклов, дисциплин, профессиональных модулей, МДК, практик</t>
  </si>
  <si>
    <t xml:space="preserve">Зачет </t>
  </si>
  <si>
    <t xml:space="preserve">Дифференцированный ачет </t>
  </si>
  <si>
    <t>Экзамен</t>
  </si>
  <si>
    <t>Учебная нагрузка обучающихся (час.)</t>
  </si>
  <si>
    <t>крнсультации</t>
  </si>
  <si>
    <t xml:space="preserve">Промежуточная аттестация </t>
  </si>
  <si>
    <t>Распределение обязательной нагрузки по курсам и семестрам (час. в семестр)</t>
  </si>
  <si>
    <t>Макс.учебная нагрузка студента, ч</t>
  </si>
  <si>
    <t>Самост.учебная нагрузкастудента,ч</t>
  </si>
  <si>
    <t>Обязательная аудиторная нагрузка</t>
  </si>
  <si>
    <t>всего занятий</t>
  </si>
  <si>
    <t>в том числе</t>
  </si>
  <si>
    <t>I курс</t>
  </si>
  <si>
    <t>II курс</t>
  </si>
  <si>
    <t>III курс</t>
  </si>
  <si>
    <t>IV курс</t>
  </si>
  <si>
    <t>лекций</t>
  </si>
  <si>
    <t>лаб. и практич. занятий, вкл. 
семинары</t>
  </si>
  <si>
    <t>курсовых работ</t>
  </si>
  <si>
    <t>I семестр  (17 недель)</t>
  </si>
  <si>
    <t>II семестр (22 недель)</t>
  </si>
  <si>
    <t>III семестр  (16  недель)</t>
  </si>
  <si>
    <t>IV семестр  (20 неделя)</t>
  </si>
  <si>
    <t>V семестр  (11 недель)</t>
  </si>
  <si>
    <t>VI семестр  (17 недель)</t>
  </si>
  <si>
    <t>VII семестр (13 недель)</t>
  </si>
  <si>
    <t>VIII семестр (11 недель</t>
  </si>
  <si>
    <t>Часов теоритеческого обучения в нед. (час/нед)</t>
  </si>
  <si>
    <t> ОУД.00</t>
  </si>
  <si>
    <t> Общеобразовательные дисциплины</t>
  </si>
  <si>
    <t>ОД.01</t>
  </si>
  <si>
    <t>Русский язык</t>
  </si>
  <si>
    <t>Литература</t>
  </si>
  <si>
    <t>Математика</t>
  </si>
  <si>
    <t>ОД.04</t>
  </si>
  <si>
    <t>Физика</t>
  </si>
  <si>
    <t>Химия</t>
  </si>
  <si>
    <t xml:space="preserve"> </t>
  </si>
  <si>
    <t> ОД.06</t>
  </si>
  <si>
    <t>Биология</t>
  </si>
  <si>
    <t>ОД.07</t>
  </si>
  <si>
    <t>Информатика</t>
  </si>
  <si>
    <t>ОД.08</t>
  </si>
  <si>
    <t>История</t>
  </si>
  <si>
    <t>ОД.09</t>
  </si>
  <si>
    <t>Обществознание</t>
  </si>
  <si>
    <t>ОД.10</t>
  </si>
  <si>
    <t>География</t>
  </si>
  <si>
    <t>ОД.11</t>
  </si>
  <si>
    <t>Иностранный язык</t>
  </si>
  <si>
    <t>Основы безопасности и защиты Родины</t>
  </si>
  <si>
    <t>Физическая культура</t>
  </si>
  <si>
    <t>ИП.01</t>
  </si>
  <si>
    <t>Индивидуальный проект</t>
  </si>
  <si>
    <t>СГ.00</t>
  </si>
  <si>
    <t>Социально-гуманитарный цикл</t>
  </si>
  <si>
    <t>СГ.01</t>
  </si>
  <si>
    <t>Основы философии</t>
  </si>
  <si>
    <t>СГ.02</t>
  </si>
  <si>
    <t>СГ.03</t>
  </si>
  <si>
    <t>Иностранный язык в профессиональной деятельности</t>
  </si>
  <si>
    <t>СГ.04</t>
  </si>
  <si>
    <r>
      <rPr>
        <sz val="8"/>
        <rFont val="Times New Roman"/>
        <family val="1"/>
        <charset val="204"/>
      </rPr>
      <t>3,4,5,6,7</t>
    </r>
  </si>
  <si>
    <t>СГ.05</t>
  </si>
  <si>
    <t>Психология общения</t>
  </si>
  <si>
    <t>ЕН.00</t>
  </si>
  <si>
    <t>Математический и общий естественнонаучный  цикл</t>
  </si>
  <si>
    <t xml:space="preserve"> ЕН.01</t>
  </si>
  <si>
    <t>ЕН.02</t>
  </si>
  <si>
    <t>Дискретная  математика с элементами математической  логики</t>
  </si>
  <si>
    <t>ЕН.03</t>
  </si>
  <si>
    <t>Теория вероятностей и математическая  статистика</t>
  </si>
  <si>
    <t>П.00</t>
  </si>
  <si>
    <t>Профессиональный цикл</t>
  </si>
  <si>
    <t>ОП.00</t>
  </si>
  <si>
    <t>Общепрофессиональный цикл</t>
  </si>
  <si>
    <t>ОП.01</t>
  </si>
  <si>
    <t>Численные  методы в программировании</t>
  </si>
  <si>
    <t>ОП.02</t>
  </si>
  <si>
    <t>Операционные  системы и среды</t>
  </si>
  <si>
    <t>ОП.03</t>
  </si>
  <si>
    <t>Архитектура  компьютерных  систем</t>
  </si>
  <si>
    <t>ОП.04</t>
  </si>
  <si>
    <t>Стандартизация, сертификация и техническое документоведение</t>
  </si>
  <si>
    <t>ОП.05</t>
  </si>
  <si>
    <t>Информационные  технологии</t>
  </si>
  <si>
    <t>ОП.06</t>
  </si>
  <si>
    <t>Основы алгоритмизации и програмирования</t>
  </si>
  <si>
    <t>ОП.07</t>
  </si>
  <si>
    <t>Экономика  отрасли</t>
  </si>
  <si>
    <t>ОП.08</t>
  </si>
  <si>
    <t>Правовое обеспечение профессиональной деятельности</t>
  </si>
  <si>
    <t>ОП.09</t>
  </si>
  <si>
    <t>Теория  алгоритмов</t>
  </si>
  <si>
    <t>ОП.10</t>
  </si>
  <si>
    <t>Безопасность  жизнедеятельности</t>
  </si>
  <si>
    <t>ОП.11</t>
  </si>
  <si>
    <t>Менеджмент в профессиональной  деятельности</t>
  </si>
  <si>
    <t>ОП.12</t>
  </si>
  <si>
    <t>Информайционное  обеспечение бюджетного  процесса</t>
  </si>
  <si>
    <t>ОП.13</t>
  </si>
  <si>
    <t>Основы  проектирования  баз  данных</t>
  </si>
  <si>
    <t>ОП.14</t>
  </si>
  <si>
    <t>Компьютерные  сети</t>
  </si>
  <si>
    <t>ОП.15.</t>
  </si>
  <si>
    <t>Компьютерная графика</t>
  </si>
  <si>
    <t>ОП.16</t>
  </si>
  <si>
    <t>Программные  решения для  бизнеса</t>
  </si>
  <si>
    <t>ПМ.00</t>
  </si>
  <si>
    <t>ПМ.01</t>
  </si>
  <si>
    <t>Разработка  модулей программного  обеспечения для компьютерных  систем</t>
  </si>
  <si>
    <t>МДК. 01.01</t>
  </si>
  <si>
    <t>Системное  программирование</t>
  </si>
  <si>
    <t>МДК.01.02</t>
  </si>
  <si>
    <t>Поддержка и тестирование програмных модулей</t>
  </si>
  <si>
    <t>МДК.01.03</t>
  </si>
  <si>
    <t>Разработка мобильных  приложений</t>
  </si>
  <si>
    <t>МДК.01.04</t>
  </si>
  <si>
    <t>Разработка программных модулей</t>
  </si>
  <si>
    <t>УП.01.01</t>
  </si>
  <si>
    <t>Учебная практика</t>
  </si>
  <si>
    <t>ПП.01.01</t>
  </si>
  <si>
    <t>Производственная практика (по профилю специальности)</t>
  </si>
  <si>
    <t>ПМ.01.Экв</t>
  </si>
  <si>
    <t>Экзамен по модулю</t>
  </si>
  <si>
    <t>ПМ. 02</t>
  </si>
  <si>
    <t>Осуществление интеграции программных модулей</t>
  </si>
  <si>
    <t>МДК.02.01</t>
  </si>
  <si>
    <t>Инструментальные  средства разработки  программного  обеспечения</t>
  </si>
  <si>
    <t>МДК. 02.02</t>
  </si>
  <si>
    <t>Технология разработки  программного  обеспечения</t>
  </si>
  <si>
    <t>МДК. 02.03</t>
  </si>
  <si>
    <t>Математическое  моделирование</t>
  </si>
  <si>
    <t>УП.02.01</t>
  </si>
  <si>
    <t>ПП.02.01</t>
  </si>
  <si>
    <t>Производственная  практика (по профилю  специальности)</t>
  </si>
  <si>
    <t>ПМ.02 Экв</t>
  </si>
  <si>
    <t>ПМ.03</t>
  </si>
  <si>
    <t>Сопровождение и обслуживание программного обеспечения  компьютерных систем</t>
  </si>
  <si>
    <t>МДК.03.01</t>
  </si>
  <si>
    <t>Внедрение и поддержка компьютерных  систем</t>
  </si>
  <si>
    <t>МДК.03.02</t>
  </si>
  <si>
    <t>Обееспечение качества функционирования компьютерных систем</t>
  </si>
  <si>
    <t>УП. 03.01</t>
  </si>
  <si>
    <t>Учебная  практика</t>
  </si>
  <si>
    <t xml:space="preserve">  </t>
  </si>
  <si>
    <t>ПП.03.01</t>
  </si>
  <si>
    <t>Производственная практика (по профилю  специальности)</t>
  </si>
  <si>
    <t>ПМ.03. Экв</t>
  </si>
  <si>
    <t>ПМ.04</t>
  </si>
  <si>
    <t xml:space="preserve"> Разработка, администрирование и защита баз данных</t>
  </si>
  <si>
    <t>МДК.04.01</t>
  </si>
  <si>
    <t>Технология  разработки и защиты баз данных</t>
  </si>
  <si>
    <t>УП.04.01</t>
  </si>
  <si>
    <t xml:space="preserve">Учебная практика </t>
  </si>
  <si>
    <t>ПП.04.01</t>
  </si>
  <si>
    <t>Производственная практика</t>
  </si>
  <si>
    <t>ПМ.04.Экв</t>
  </si>
  <si>
    <t>ПДП. 00</t>
  </si>
  <si>
    <t>Производственная практика (преддипломная)</t>
  </si>
  <si>
    <t>ГИА.00</t>
  </si>
  <si>
    <t>Государственная (итоговая) аттестация</t>
  </si>
  <si>
    <t>6 нед</t>
  </si>
  <si>
    <t>ГИА.01</t>
  </si>
  <si>
    <t xml:space="preserve">Подготовка к демонстрационному экзамену  </t>
  </si>
  <si>
    <t>ГИА.02</t>
  </si>
  <si>
    <t xml:space="preserve">Проведение демонстрационного экзамена   </t>
  </si>
  <si>
    <t>ГИА.03</t>
  </si>
  <si>
    <t>Подготовка и защита дипломного проекта (работы)</t>
  </si>
  <si>
    <t>ГИА.04</t>
  </si>
  <si>
    <t>Защита дипломного  проекта (работы)</t>
  </si>
  <si>
    <t>ППССЗ</t>
  </si>
  <si>
    <t>ВСЕГО</t>
  </si>
  <si>
    <r>
      <rPr>
        <b/>
        <sz val="10"/>
        <rFont val="Times New Roman"/>
        <family val="1"/>
        <charset val="204"/>
      </rPr>
      <t>Консультации</t>
    </r>
    <r>
      <rPr>
        <sz val="10"/>
        <rFont val="Times New Roman"/>
        <family val="1"/>
        <charset val="204"/>
      </rPr>
      <t xml:space="preserve">   по 4 часа на студента на каждый учебный год</t>
    </r>
    <r>
      <rPr>
        <sz val="11"/>
        <rFont val="Calibri"/>
        <family val="2"/>
        <charset val="204"/>
      </rPr>
      <t xml:space="preserve">
</t>
    </r>
    <r>
      <rPr>
        <sz val="11"/>
        <rFont val="Calibri"/>
        <family val="2"/>
        <charset val="204"/>
      </rPr>
      <t xml:space="preserve">
</t>
    </r>
    <r>
      <rPr>
        <b/>
        <sz val="10"/>
        <rFont val="Times New Roman"/>
        <family val="1"/>
        <charset val="204"/>
      </rPr>
      <t>Итоговая (государственная) аттестация:</t>
    </r>
    <r>
      <rPr>
        <sz val="11"/>
        <rFont val="Calibri"/>
        <family val="2"/>
        <charset val="204"/>
      </rPr>
      <t xml:space="preserve">
</t>
    </r>
    <r>
      <rPr>
        <b/>
        <sz val="10"/>
        <rFont val="Times New Roman"/>
        <family val="1"/>
        <charset val="204"/>
      </rPr>
      <t>1. Программа базовой подготовки</t>
    </r>
    <r>
      <rPr>
        <sz val="11"/>
        <rFont val="Calibri"/>
        <family val="2"/>
        <charset val="204"/>
      </rPr>
      <t xml:space="preserve">
</t>
    </r>
    <r>
      <rPr>
        <sz val="10"/>
        <rFont val="Times New Roman"/>
        <family val="1"/>
        <charset val="204"/>
      </rPr>
      <t>1.1. Государтсвенный экзамен 08.06 - 28.06 (3 недели)</t>
    </r>
    <r>
      <rPr>
        <sz val="11"/>
        <rFont val="Calibri"/>
        <family val="2"/>
        <charset val="204"/>
      </rPr>
      <t xml:space="preserve">
</t>
    </r>
  </si>
  <si>
    <t>Всего</t>
  </si>
  <si>
    <t>Дисциплин и МДК</t>
  </si>
  <si>
    <t>учебной практики</t>
  </si>
  <si>
    <t>-</t>
  </si>
  <si>
    <t>производст. практики/преддипл. практика</t>
  </si>
  <si>
    <t>Экзаменов</t>
  </si>
  <si>
    <t>Диф. Зачетов</t>
  </si>
  <si>
    <t>Зачетов</t>
  </si>
  <si>
    <r>
      <t xml:space="preserve">Календарный учебный график 
Специальность: </t>
    </r>
    <r>
      <rPr>
        <b/>
        <sz val="12"/>
        <color rgb="FF000000"/>
        <rFont val="Times New Roman"/>
        <family val="1"/>
        <charset val="204"/>
      </rPr>
      <t>09.02.07 Информационные системы и программирование</t>
    </r>
    <r>
      <rPr>
        <sz val="11"/>
        <rFont val="Calibri"/>
        <family val="2"/>
        <charset val="204"/>
      </rPr>
      <t xml:space="preserve">
</t>
    </r>
  </si>
  <si>
    <t>Курсы</t>
  </si>
  <si>
    <t>сентябрь</t>
  </si>
  <si>
    <t xml:space="preserve">29.09 - 5.10 </t>
  </si>
  <si>
    <t>октябрь</t>
  </si>
  <si>
    <t>27.10 - 2.11</t>
  </si>
  <si>
    <t>ноябрь</t>
  </si>
  <si>
    <t>декабрь</t>
  </si>
  <si>
    <t xml:space="preserve"> 29.12 - 4.01</t>
  </si>
  <si>
    <t>январь</t>
  </si>
  <si>
    <t>26.01 - 1.02</t>
  </si>
  <si>
    <t>февраль</t>
  </si>
  <si>
    <t xml:space="preserve"> 23.02 - 1.03</t>
  </si>
  <si>
    <t>март</t>
  </si>
  <si>
    <t xml:space="preserve"> 30.03 - 5.04</t>
  </si>
  <si>
    <t>апрель</t>
  </si>
  <si>
    <t>27.04 - 3.05</t>
  </si>
  <si>
    <t>май</t>
  </si>
  <si>
    <t>июнь</t>
  </si>
  <si>
    <t xml:space="preserve"> 29.06 - 5.07</t>
  </si>
  <si>
    <t>июль</t>
  </si>
  <si>
    <t xml:space="preserve"> 27.07 - 2.08</t>
  </si>
  <si>
    <t>август</t>
  </si>
  <si>
    <t xml:space="preserve"> 1-7</t>
  </si>
  <si>
    <t xml:space="preserve"> 8-14</t>
  </si>
  <si>
    <t xml:space="preserve"> 15-21</t>
  </si>
  <si>
    <t>22-28</t>
  </si>
  <si>
    <t xml:space="preserve"> 6-12</t>
  </si>
  <si>
    <t xml:space="preserve"> 13-19</t>
  </si>
  <si>
    <t xml:space="preserve"> 20-26</t>
  </si>
  <si>
    <t xml:space="preserve"> 3-9</t>
  </si>
  <si>
    <t xml:space="preserve"> 10-16</t>
  </si>
  <si>
    <t xml:space="preserve"> 17-23</t>
  </si>
  <si>
    <t xml:space="preserve"> 24-30</t>
  </si>
  <si>
    <t xml:space="preserve"> 22-28</t>
  </si>
  <si>
    <t xml:space="preserve"> 5-11</t>
  </si>
  <si>
    <t xml:space="preserve"> 12-18</t>
  </si>
  <si>
    <t xml:space="preserve"> 19-25</t>
  </si>
  <si>
    <t xml:space="preserve"> 2-8</t>
  </si>
  <si>
    <t xml:space="preserve"> 9-15</t>
  </si>
  <si>
    <t xml:space="preserve"> 16-22</t>
  </si>
  <si>
    <t xml:space="preserve"> 23-29</t>
  </si>
  <si>
    <t xml:space="preserve"> 4-10</t>
  </si>
  <si>
    <t xml:space="preserve"> 11-17</t>
  </si>
  <si>
    <t xml:space="preserve"> 18-24</t>
  </si>
  <si>
    <t xml:space="preserve"> 25-31</t>
  </si>
  <si>
    <t xml:space="preserve"> 6-12 </t>
  </si>
  <si>
    <t>13-19</t>
  </si>
  <si>
    <t xml:space="preserve"> 24-31</t>
  </si>
  <si>
    <t>К</t>
  </si>
  <si>
    <t>::</t>
  </si>
  <si>
    <t>: :</t>
  </si>
  <si>
    <t>У</t>
  </si>
  <si>
    <t>П</t>
  </si>
  <si>
    <t>Х</t>
  </si>
  <si>
    <t>А</t>
  </si>
  <si>
    <t>И</t>
  </si>
  <si>
    <t>*</t>
  </si>
  <si>
    <t>Промежуточная аттестация</t>
  </si>
  <si>
    <t>Каникулы</t>
  </si>
  <si>
    <t xml:space="preserve">Государственная итоговая аттестация (Подготовка к экзамену) </t>
  </si>
  <si>
    <t>Теоретическое обучение</t>
  </si>
  <si>
    <t>Государственный экзамен</t>
  </si>
  <si>
    <t>Министерство  образования и науки Республики  Ингушетия</t>
  </si>
  <si>
    <t xml:space="preserve">                                               Частное профессиональное образовательное учреждение "Социально-педагогический  колледж"</t>
  </si>
  <si>
    <t xml:space="preserve">                     УТВЕРЖДАЮ</t>
  </si>
  <si>
    <t xml:space="preserve">                           Директор ЧПОУ "СПК"</t>
  </si>
  <si>
    <t>План рассмотрен и принят Педагогическим советом колледжа</t>
  </si>
  <si>
    <t>Протокол № ______  от 21.06.2024г.</t>
  </si>
  <si>
    <t xml:space="preserve">                            _____________  Яндиев Р.Р.</t>
  </si>
  <si>
    <t>УЧЕБНЫЙ    ПЛАН</t>
  </si>
  <si>
    <t xml:space="preserve">                      программы подготовки специальстов среднего  звена среднего профессионального  образования</t>
  </si>
  <si>
    <t xml:space="preserve">    09.02.07       </t>
  </si>
  <si>
    <r>
      <rPr>
        <sz val="10"/>
        <rFont val="Times New Roman"/>
        <family val="1"/>
        <charset val="204"/>
      </rPr>
      <t xml:space="preserve">                </t>
    </r>
    <r>
      <rPr>
        <u/>
        <sz val="10"/>
        <rFont val="Times New Roman"/>
        <family val="1"/>
        <charset val="204"/>
      </rPr>
      <t>09.02.07 ИНФОРМАЦИОННЫЕ  СИСТЕМЫ И ПРОГРАММИРОВАНИЕ</t>
    </r>
  </si>
  <si>
    <t xml:space="preserve"> Квалификация:  программист</t>
  </si>
  <si>
    <t>Форма  обучения:  Очная</t>
  </si>
  <si>
    <r>
      <t xml:space="preserve">           Год начало подготовки(по учебному  плану)    </t>
    </r>
    <r>
      <rPr>
        <u/>
        <sz val="10"/>
        <rFont val="Times New Roman"/>
        <family val="1"/>
        <charset val="204"/>
      </rPr>
      <t xml:space="preserve"> 2024</t>
    </r>
  </si>
  <si>
    <t>Срок  получения  образования по ОП:   3года 10 мес.</t>
  </si>
  <si>
    <t>Уровень образования при приеме на обучение: основное общее образование</t>
  </si>
  <si>
    <r>
      <t xml:space="preserve">          Образовательный  стандарт (ФГОС)        </t>
    </r>
    <r>
      <rPr>
        <u/>
        <sz val="10"/>
        <rFont val="Times New Roman"/>
        <family val="1"/>
        <charset val="204"/>
      </rPr>
      <t>№ 1547  от 09.12.2016г.</t>
    </r>
  </si>
  <si>
    <t xml:space="preserve">Основной </t>
  </si>
  <si>
    <t xml:space="preserve">  Виды  деятельности</t>
  </si>
  <si>
    <t>Разработка модулей программного обеспечения для компьютерных систем</t>
  </si>
  <si>
    <t>Осуществление интеграции программных  модулей</t>
  </si>
  <si>
    <t>Сопровождение и обслуживание программного обеспечения компьютерных  систем</t>
  </si>
  <si>
    <t>Разработка, администрирование и защита  баз  данных</t>
  </si>
  <si>
    <t>Родная литература (ингушская)</t>
  </si>
  <si>
    <t>ОД.14</t>
  </si>
  <si>
    <t>ОД.13</t>
  </si>
  <si>
    <t>ОД.12</t>
  </si>
  <si>
    <t>ОД.03</t>
  </si>
  <si>
    <t> ОД.05</t>
  </si>
  <si>
    <t>Астрономия</t>
  </si>
  <si>
    <t>ОД.15</t>
  </si>
  <si>
    <t>Экология</t>
  </si>
  <si>
    <t>ОД.16</t>
  </si>
  <si>
    <t>ОД.02</t>
  </si>
  <si>
    <t>Утверждаю
Директор  _________                                                                                                     Л. М. Гарбакова
21.06.2024г.</t>
  </si>
  <si>
    <t xml:space="preserve">Календарный учебный график
</t>
  </si>
  <si>
    <t>Элементы  высшей  математики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</si>
</sst>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Calibri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24994659260841701"/>
        <bgColor indexed="6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0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2" borderId="0" xfId="0" applyNumberFormat="1" applyFont="1" applyFill="1"/>
    <xf numFmtId="0" fontId="4" fillId="0" borderId="1" xfId="0" applyNumberFormat="1" applyFont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5" fillId="0" borderId="15" xfId="0" applyNumberFormat="1" applyFont="1" applyBorder="1" applyAlignment="1">
      <alignment horizontal="center" vertical="top" wrapText="1"/>
    </xf>
    <xf numFmtId="0" fontId="8" fillId="0" borderId="0" xfId="0" applyNumberFormat="1" applyFont="1"/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0" fillId="0" borderId="16" xfId="0" applyNumberFormat="1" applyFont="1" applyBorder="1" applyAlignment="1">
      <alignment horizontal="center" vertical="top" wrapText="1"/>
    </xf>
    <xf numFmtId="0" fontId="10" fillId="0" borderId="17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0" fontId="10" fillId="2" borderId="1" xfId="0" applyNumberFormat="1" applyFont="1" applyFill="1" applyBorder="1"/>
    <xf numFmtId="0" fontId="9" fillId="2" borderId="1" xfId="0" applyNumberFormat="1" applyFont="1" applyFill="1" applyBorder="1" applyAlignment="1">
      <alignment horizontal="left" vertical="top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left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left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top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/>
    <xf numFmtId="0" fontId="2" fillId="2" borderId="1" xfId="0" applyNumberFormat="1" applyFont="1" applyFill="1" applyBorder="1" applyAlignment="1">
      <alignment horizontal="justify" vertical="top"/>
    </xf>
    <xf numFmtId="0" fontId="2" fillId="2" borderId="1" xfId="0" applyNumberFormat="1" applyFont="1" applyFill="1" applyBorder="1" applyAlignment="1">
      <alignment horizontal="center" vertical="top"/>
    </xf>
    <xf numFmtId="0" fontId="12" fillId="2" borderId="1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2" fillId="0" borderId="1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/>
    <xf numFmtId="0" fontId="2" fillId="2" borderId="16" xfId="0" applyNumberFormat="1" applyFont="1" applyFill="1" applyBorder="1" applyAlignment="1">
      <alignment horizontal="center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/>
    </xf>
    <xf numFmtId="0" fontId="2" fillId="2" borderId="19" xfId="0" applyNumberFormat="1" applyFont="1" applyFill="1" applyBorder="1" applyAlignment="1">
      <alignment wrapText="1"/>
    </xf>
    <xf numFmtId="0" fontId="10" fillId="0" borderId="21" xfId="0" applyNumberFormat="1" applyFont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 vertical="top" wrapText="1"/>
    </xf>
    <xf numFmtId="0" fontId="2" fillId="2" borderId="20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vertical="top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vertical="top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10" fillId="2" borderId="19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wrapText="1"/>
    </xf>
    <xf numFmtId="0" fontId="14" fillId="0" borderId="0" xfId="0" applyNumberFormat="1" applyFont="1"/>
    <xf numFmtId="0" fontId="2" fillId="2" borderId="1" xfId="0" applyNumberFormat="1" applyFont="1" applyFill="1" applyBorder="1" applyAlignment="1">
      <alignment horizontal="justify" vertical="top" wrapText="1"/>
    </xf>
    <xf numFmtId="0" fontId="2" fillId="0" borderId="20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vertical="top" wrapText="1"/>
    </xf>
    <xf numFmtId="0" fontId="10" fillId="0" borderId="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8" fillId="3" borderId="0" xfId="0" applyNumberFormat="1" applyFont="1" applyFill="1"/>
    <xf numFmtId="0" fontId="8" fillId="2" borderId="0" xfId="0" applyNumberFormat="1" applyFont="1" applyFill="1"/>
    <xf numFmtId="0" fontId="10" fillId="0" borderId="1" xfId="0" applyNumberFormat="1" applyFont="1" applyBorder="1" applyAlignment="1">
      <alignment horizontal="center" vertical="top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justify" vertical="top" wrapText="1"/>
    </xf>
    <xf numFmtId="0" fontId="15" fillId="2" borderId="16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/>
    <xf numFmtId="0" fontId="10" fillId="0" borderId="12" xfId="0" applyNumberFormat="1" applyFont="1" applyBorder="1" applyAlignment="1">
      <alignment wrapText="1"/>
    </xf>
    <xf numFmtId="0" fontId="10" fillId="0" borderId="19" xfId="0" applyNumberFormat="1" applyFont="1" applyBorder="1" applyAlignment="1">
      <alignment wrapText="1"/>
    </xf>
    <xf numFmtId="0" fontId="2" fillId="2" borderId="27" xfId="0" applyNumberFormat="1" applyFont="1" applyFill="1" applyBorder="1" applyAlignment="1">
      <alignment horizontal="left" vertical="top" wrapText="1"/>
    </xf>
    <xf numFmtId="0" fontId="4" fillId="2" borderId="16" xfId="0" applyNumberFormat="1" applyFont="1" applyFill="1" applyBorder="1" applyAlignment="1">
      <alignment horizontal="left" vertical="center" wrapText="1"/>
    </xf>
    <xf numFmtId="0" fontId="4" fillId="2" borderId="12" xfId="0" applyNumberFormat="1" applyFont="1" applyFill="1" applyBorder="1" applyAlignment="1">
      <alignment horizontal="left" vertical="center" wrapText="1"/>
    </xf>
    <xf numFmtId="0" fontId="16" fillId="0" borderId="16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0" fontId="16" fillId="0" borderId="1" xfId="0" applyNumberFormat="1" applyFont="1" applyBorder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vertical="top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0" xfId="0" applyNumberFormat="1" applyFont="1" applyAlignment="1">
      <alignment horizontal="center" vertical="top" wrapText="1"/>
    </xf>
    <xf numFmtId="0" fontId="19" fillId="0" borderId="0" xfId="0" applyNumberFormat="1" applyFont="1" applyAlignment="1">
      <alignment vertical="top" wrapText="1"/>
    </xf>
    <xf numFmtId="0" fontId="18" fillId="4" borderId="0" xfId="0" applyNumberFormat="1" applyFont="1" applyFill="1" applyAlignment="1">
      <alignment horizontal="center" vertical="top" wrapText="1"/>
    </xf>
    <xf numFmtId="0" fontId="2" fillId="4" borderId="0" xfId="0" applyNumberFormat="1" applyFont="1" applyFill="1" applyAlignment="1">
      <alignment vertical="top" wrapText="1"/>
    </xf>
    <xf numFmtId="0" fontId="19" fillId="4" borderId="0" xfId="0" applyNumberFormat="1" applyFont="1" applyFill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20" fillId="0" borderId="0" xfId="0" applyNumberFormat="1" applyFont="1" applyAlignment="1">
      <alignment vertical="top" wrapText="1"/>
    </xf>
    <xf numFmtId="0" fontId="21" fillId="0" borderId="0" xfId="0" applyNumberFormat="1" applyFont="1" applyAlignment="1">
      <alignment horizontal="center"/>
    </xf>
    <xf numFmtId="0" fontId="4" fillId="4" borderId="0" xfId="0" applyNumberFormat="1" applyFont="1" applyFill="1" applyAlignment="1">
      <alignment vertical="top" wrapText="1"/>
    </xf>
    <xf numFmtId="0" fontId="20" fillId="4" borderId="0" xfId="0" applyNumberFormat="1" applyFont="1" applyFill="1" applyAlignment="1">
      <alignment vertical="top" wrapText="1"/>
    </xf>
    <xf numFmtId="0" fontId="22" fillId="0" borderId="0" xfId="0" applyNumberFormat="1" applyFont="1"/>
    <xf numFmtId="0" fontId="23" fillId="2" borderId="0" xfId="0" applyNumberFormat="1" applyFont="1" applyFill="1"/>
    <xf numFmtId="1" fontId="22" fillId="0" borderId="0" xfId="0" applyNumberFormat="1" applyFont="1" applyAlignment="1">
      <alignment horizontal="center" vertical="center"/>
    </xf>
    <xf numFmtId="0" fontId="23" fillId="2" borderId="0" xfId="0" applyNumberFormat="1" applyFont="1" applyFill="1" applyAlignment="1">
      <alignment horizontal="center" vertical="center"/>
    </xf>
    <xf numFmtId="2" fontId="22" fillId="0" borderId="1" xfId="0" applyNumberFormat="1" applyFont="1" applyBorder="1" applyAlignment="1">
      <alignment textRotation="90"/>
    </xf>
    <xf numFmtId="1" fontId="22" fillId="0" borderId="12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2" fillId="0" borderId="19" xfId="0" applyNumberFormat="1" applyFont="1" applyBorder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0" fontId="25" fillId="0" borderId="0" xfId="0" applyNumberFormat="1" applyFont="1"/>
    <xf numFmtId="14" fontId="2" fillId="0" borderId="21" xfId="0" applyNumberFormat="1" applyFont="1" applyBorder="1" applyAlignment="1">
      <alignment vertical="center"/>
    </xf>
    <xf numFmtId="0" fontId="1" fillId="0" borderId="22" xfId="0" applyNumberFormat="1" applyFont="1" applyBorder="1"/>
    <xf numFmtId="0" fontId="2" fillId="0" borderId="0" xfId="0" applyNumberFormat="1" applyFont="1" applyAlignment="1">
      <alignment horizontal="left" vertical="top"/>
    </xf>
    <xf numFmtId="0" fontId="2" fillId="0" borderId="21" xfId="0" applyNumberFormat="1" applyFont="1" applyBorder="1" applyAlignment="1">
      <alignment horizontal="left" vertical="top"/>
    </xf>
    <xf numFmtId="0" fontId="2" fillId="0" borderId="20" xfId="0" applyNumberFormat="1" applyFont="1" applyBorder="1" applyAlignment="1">
      <alignment horizontal="left" vertical="top"/>
    </xf>
    <xf numFmtId="0" fontId="2" fillId="0" borderId="24" xfId="0" applyNumberFormat="1" applyFont="1" applyBorder="1" applyAlignment="1">
      <alignment horizontal="left" vertical="top"/>
    </xf>
    <xf numFmtId="0" fontId="2" fillId="0" borderId="15" xfId="0" applyNumberFormat="1" applyFont="1" applyBorder="1" applyAlignment="1">
      <alignment horizontal="left" vertical="top"/>
    </xf>
    <xf numFmtId="0" fontId="10" fillId="0" borderId="21" xfId="0" applyNumberFormat="1" applyFont="1" applyBorder="1" applyAlignment="1">
      <alignment horizontal="left" vertical="top"/>
    </xf>
    <xf numFmtId="0" fontId="2" fillId="0" borderId="18" xfId="0" applyNumberFormat="1" applyFont="1" applyBorder="1" applyAlignment="1">
      <alignment horizontal="left" vertical="center"/>
    </xf>
    <xf numFmtId="0" fontId="2" fillId="0" borderId="17" xfId="0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left" vertical="center"/>
    </xf>
    <xf numFmtId="0" fontId="10" fillId="0" borderId="21" xfId="0" applyNumberFormat="1" applyFont="1" applyBorder="1" applyAlignment="1">
      <alignment horizontal="left" vertical="center"/>
    </xf>
    <xf numFmtId="0" fontId="1" fillId="0" borderId="2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9" xfId="0" applyNumberFormat="1" applyFont="1" applyBorder="1"/>
    <xf numFmtId="0" fontId="2" fillId="0" borderId="27" xfId="0" applyNumberFormat="1" applyFont="1" applyBorder="1"/>
    <xf numFmtId="0" fontId="2" fillId="0" borderId="12" xfId="0" applyNumberFormat="1" applyFont="1" applyBorder="1"/>
    <xf numFmtId="0" fontId="10" fillId="0" borderId="0" xfId="0" applyNumberFormat="1" applyFont="1"/>
    <xf numFmtId="0" fontId="10" fillId="0" borderId="0" xfId="0" applyNumberFormat="1" applyFont="1" applyAlignment="1">
      <alignment horizontal="right" vertical="top"/>
    </xf>
    <xf numFmtId="0" fontId="10" fillId="0" borderId="0" xfId="0" applyNumberFormat="1" applyFont="1" applyAlignment="1">
      <alignment horizontal="right"/>
    </xf>
    <xf numFmtId="0" fontId="10" fillId="0" borderId="29" xfId="0" applyNumberFormat="1" applyFont="1" applyBorder="1" applyAlignment="1">
      <alignment horizontal="center" vertical="top" wrapText="1"/>
    </xf>
    <xf numFmtId="0" fontId="10" fillId="2" borderId="1" xfId="0" applyNumberFormat="1" applyFont="1" applyFill="1" applyBorder="1" applyAlignment="1">
      <alignment horizontal="center"/>
    </xf>
    <xf numFmtId="0" fontId="9" fillId="2" borderId="2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top" wrapText="1"/>
    </xf>
    <xf numFmtId="0" fontId="10" fillId="2" borderId="19" xfId="0" applyNumberFormat="1" applyFont="1" applyFill="1" applyBorder="1"/>
    <xf numFmtId="0" fontId="4" fillId="3" borderId="29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Border="1" applyAlignment="1">
      <alignment horizontal="center" vertical="top" wrapText="1"/>
    </xf>
    <xf numFmtId="0" fontId="10" fillId="2" borderId="33" xfId="0" applyNumberFormat="1" applyFont="1" applyFill="1" applyBorder="1"/>
    <xf numFmtId="0" fontId="9" fillId="5" borderId="1" xfId="0" applyNumberFormat="1" applyFont="1" applyFill="1" applyBorder="1" applyAlignment="1">
      <alignment horizontal="left" vertical="top" wrapText="1"/>
    </xf>
    <xf numFmtId="0" fontId="9" fillId="5" borderId="1" xfId="0" applyNumberFormat="1" applyFont="1" applyFill="1" applyBorder="1" applyAlignment="1">
      <alignment horizontal="left" vertical="top"/>
    </xf>
    <xf numFmtId="0" fontId="28" fillId="0" borderId="16" xfId="0" applyNumberFormat="1" applyFont="1" applyBorder="1" applyAlignment="1">
      <alignment horizontal="center" vertical="top" wrapText="1"/>
    </xf>
    <xf numFmtId="0" fontId="28" fillId="2" borderId="1" xfId="0" applyNumberFormat="1" applyFont="1" applyFill="1" applyBorder="1" applyAlignment="1">
      <alignment horizontal="center" vertical="top" wrapText="1"/>
    </xf>
    <xf numFmtId="0" fontId="2" fillId="2" borderId="32" xfId="0" applyNumberFormat="1" applyFont="1" applyFill="1" applyBorder="1" applyAlignment="1">
      <alignment horizontal="left" vertical="top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8" fillId="2" borderId="24" xfId="0" applyNumberFormat="1" applyFont="1" applyFill="1" applyBorder="1"/>
    <xf numFmtId="0" fontId="28" fillId="2" borderId="16" xfId="0" applyNumberFormat="1" applyFont="1" applyFill="1" applyBorder="1" applyAlignment="1">
      <alignment horizontal="left" vertical="center" wrapText="1"/>
    </xf>
    <xf numFmtId="0" fontId="4" fillId="2" borderId="33" xfId="0" applyNumberFormat="1" applyFont="1" applyFill="1" applyBorder="1" applyAlignment="1">
      <alignment horizontal="left" vertical="center" wrapText="1"/>
    </xf>
    <xf numFmtId="0" fontId="28" fillId="0" borderId="1" xfId="0" applyNumberFormat="1" applyFont="1" applyBorder="1" applyAlignment="1">
      <alignment horizontal="center" vertical="center" wrapText="1"/>
    </xf>
    <xf numFmtId="0" fontId="4" fillId="6" borderId="2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7" borderId="2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4" fillId="6" borderId="16" xfId="0" applyNumberFormat="1" applyFont="1" applyFill="1" applyBorder="1" applyAlignment="1">
      <alignment horizontal="center" vertical="center" wrapText="1"/>
    </xf>
    <xf numFmtId="0" fontId="4" fillId="6" borderId="17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16" xfId="0" applyNumberFormat="1" applyFont="1" applyFill="1" applyBorder="1" applyAlignment="1">
      <alignment horizontal="center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top" wrapText="1"/>
    </xf>
    <xf numFmtId="0" fontId="4" fillId="7" borderId="12" xfId="0" applyNumberFormat="1" applyFont="1" applyFill="1" applyBorder="1" applyAlignment="1">
      <alignment horizontal="center" vertical="center" wrapText="1"/>
    </xf>
    <xf numFmtId="0" fontId="4" fillId="7" borderId="16" xfId="0" applyNumberFormat="1" applyFont="1" applyFill="1" applyBorder="1" applyAlignment="1">
      <alignment horizontal="left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0" fontId="28" fillId="2" borderId="20" xfId="0" applyNumberFormat="1" applyFont="1" applyFill="1" applyBorder="1" applyAlignment="1">
      <alignment wrapText="1"/>
    </xf>
    <xf numFmtId="0" fontId="2" fillId="2" borderId="18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16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2" fillId="2" borderId="33" xfId="0" applyNumberFormat="1" applyFont="1" applyFill="1" applyBorder="1" applyAlignment="1">
      <alignment wrapText="1"/>
    </xf>
    <xf numFmtId="0" fontId="2" fillId="0" borderId="33" xfId="0" applyNumberFormat="1" applyFont="1" applyBorder="1" applyAlignment="1">
      <alignment horizontal="center" vertical="top" wrapText="1"/>
    </xf>
    <xf numFmtId="0" fontId="28" fillId="0" borderId="16" xfId="0" applyNumberFormat="1" applyFont="1" applyBorder="1" applyAlignment="1">
      <alignment horizontal="center" vertical="center" wrapText="1"/>
    </xf>
    <xf numFmtId="0" fontId="28" fillId="0" borderId="21" xfId="0" applyNumberFormat="1" applyFont="1" applyBorder="1" applyAlignment="1">
      <alignment horizontal="center" vertical="center" wrapText="1"/>
    </xf>
    <xf numFmtId="0" fontId="28" fillId="0" borderId="19" xfId="0" applyNumberFormat="1" applyFont="1" applyBorder="1" applyAlignment="1">
      <alignment horizontal="center" vertical="center" wrapText="1"/>
    </xf>
    <xf numFmtId="0" fontId="28" fillId="0" borderId="25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justify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left" vertical="center" wrapText="1"/>
    </xf>
    <xf numFmtId="0" fontId="2" fillId="2" borderId="23" xfId="0" applyNumberFormat="1" applyFont="1" applyFill="1" applyBorder="1" applyAlignment="1">
      <alignment horizontal="left" vertical="center" wrapText="1"/>
    </xf>
    <xf numFmtId="0" fontId="11" fillId="3" borderId="16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Border="1" applyAlignment="1">
      <alignment horizontal="right" vertical="top" wrapText="1"/>
    </xf>
    <xf numFmtId="0" fontId="9" fillId="2" borderId="14" xfId="0" applyNumberFormat="1" applyFont="1" applyFill="1" applyBorder="1" applyAlignment="1">
      <alignment horizontal="center" vertical="center"/>
    </xf>
    <xf numFmtId="0" fontId="34" fillId="5" borderId="1" xfId="0" applyNumberFormat="1" applyFont="1" applyFill="1" applyBorder="1" applyAlignment="1">
      <alignment horizontal="left" vertical="top"/>
    </xf>
    <xf numFmtId="0" fontId="28" fillId="2" borderId="24" xfId="0" applyNumberFormat="1" applyFont="1" applyFill="1" applyBorder="1" applyAlignment="1">
      <alignment vertical="center" wrapText="1"/>
    </xf>
    <xf numFmtId="0" fontId="5" fillId="8" borderId="1" xfId="0" applyNumberFormat="1" applyFont="1" applyFill="1" applyBorder="1" applyAlignment="1">
      <alignment horizontal="center" vertical="top" wrapText="1"/>
    </xf>
    <xf numFmtId="0" fontId="5" fillId="8" borderId="15" xfId="0" applyNumberFormat="1" applyFont="1" applyFill="1" applyBorder="1" applyAlignment="1">
      <alignment horizontal="center" vertical="top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0" fontId="2" fillId="8" borderId="16" xfId="0" applyNumberFormat="1" applyFont="1" applyFill="1" applyBorder="1" applyAlignment="1">
      <alignment horizontal="center" vertical="center" wrapText="1"/>
    </xf>
    <xf numFmtId="0" fontId="4" fillId="8" borderId="16" xfId="0" applyNumberFormat="1" applyFont="1" applyFill="1" applyBorder="1" applyAlignment="1">
      <alignment horizontal="center" vertical="center" wrapText="1"/>
    </xf>
    <xf numFmtId="0" fontId="2" fillId="8" borderId="25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center" vertical="top" wrapText="1"/>
    </xf>
    <xf numFmtId="0" fontId="5" fillId="9" borderId="15" xfId="0" applyNumberFormat="1" applyFont="1" applyFill="1" applyBorder="1" applyAlignment="1">
      <alignment horizontal="center" vertical="top" wrapText="1"/>
    </xf>
    <xf numFmtId="0" fontId="9" fillId="9" borderId="1" xfId="0" applyNumberFormat="1" applyFont="1" applyFill="1" applyBorder="1" applyAlignment="1">
      <alignment horizontal="center" vertical="center"/>
    </xf>
    <xf numFmtId="0" fontId="9" fillId="9" borderId="15" xfId="0" applyNumberFormat="1" applyFont="1" applyFill="1" applyBorder="1" applyAlignment="1">
      <alignment horizontal="center" vertical="center"/>
    </xf>
    <xf numFmtId="0" fontId="2" fillId="9" borderId="15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0" fontId="2" fillId="9" borderId="16" xfId="0" applyNumberFormat="1" applyFont="1" applyFill="1" applyBorder="1" applyAlignment="1">
      <alignment horizontal="center" vertical="center" wrapText="1"/>
    </xf>
    <xf numFmtId="0" fontId="4" fillId="9" borderId="16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top" wrapText="1"/>
    </xf>
    <xf numFmtId="0" fontId="13" fillId="9" borderId="1" xfId="0" applyNumberFormat="1" applyFont="1" applyFill="1" applyBorder="1" applyAlignment="1">
      <alignment horizontal="center" vertical="center"/>
    </xf>
    <xf numFmtId="0" fontId="2" fillId="9" borderId="25" xfId="0" applyNumberFormat="1" applyFont="1" applyFill="1" applyBorder="1" applyAlignment="1">
      <alignment horizontal="center" vertical="center" wrapText="1"/>
    </xf>
    <xf numFmtId="0" fontId="5" fillId="10" borderId="15" xfId="0" applyNumberFormat="1" applyFont="1" applyFill="1" applyBorder="1" applyAlignment="1">
      <alignment horizontal="center" vertical="top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NumberFormat="1" applyFont="1" applyFill="1" applyBorder="1" applyAlignment="1">
      <alignment horizontal="center" vertical="center" wrapText="1"/>
    </xf>
    <xf numFmtId="0" fontId="4" fillId="10" borderId="16" xfId="0" applyNumberFormat="1" applyFont="1" applyFill="1" applyBorder="1" applyAlignment="1">
      <alignment horizontal="center" vertical="center" wrapText="1"/>
    </xf>
    <xf numFmtId="0" fontId="2" fillId="10" borderId="25" xfId="0" applyNumberFormat="1" applyFont="1" applyFill="1" applyBorder="1" applyAlignment="1">
      <alignment horizontal="center" vertical="center" wrapText="1"/>
    </xf>
    <xf numFmtId="0" fontId="2" fillId="11" borderId="1" xfId="0" applyNumberFormat="1" applyFont="1" applyFill="1" applyBorder="1"/>
    <xf numFmtId="0" fontId="2" fillId="11" borderId="1" xfId="0" applyNumberFormat="1" applyFont="1" applyFill="1" applyBorder="1" applyAlignment="1">
      <alignment horizontal="center" vertical="center"/>
    </xf>
    <xf numFmtId="0" fontId="1" fillId="8" borderId="1" xfId="0" applyNumberFormat="1" applyFont="1" applyFill="1" applyBorder="1"/>
    <xf numFmtId="0" fontId="11" fillId="8" borderId="1" xfId="0" applyNumberFormat="1" applyFont="1" applyFill="1" applyBorder="1" applyAlignment="1">
      <alignment horizontal="center" vertical="top" wrapText="1"/>
    </xf>
    <xf numFmtId="0" fontId="12" fillId="8" borderId="1" xfId="0" applyNumberFormat="1" applyFont="1" applyFill="1" applyBorder="1" applyAlignment="1">
      <alignment horizontal="center" vertical="center"/>
    </xf>
    <xf numFmtId="0" fontId="12" fillId="8" borderId="1" xfId="0" applyNumberFormat="1" applyFont="1" applyFill="1" applyBorder="1" applyAlignment="1">
      <alignment horizontal="center" vertical="top"/>
    </xf>
    <xf numFmtId="0" fontId="2" fillId="8" borderId="1" xfId="0" applyNumberFormat="1" applyFont="1" applyFill="1" applyBorder="1"/>
    <xf numFmtId="0" fontId="2" fillId="8" borderId="16" xfId="0" applyNumberFormat="1" applyFont="1" applyFill="1" applyBorder="1" applyAlignment="1">
      <alignment horizontal="center" vertical="center"/>
    </xf>
    <xf numFmtId="0" fontId="2" fillId="8" borderId="16" xfId="0" applyNumberFormat="1" applyFont="1" applyFill="1" applyBorder="1"/>
    <xf numFmtId="0" fontId="2" fillId="8" borderId="1" xfId="0" applyNumberFormat="1" applyFont="1" applyFill="1" applyBorder="1" applyAlignment="1">
      <alignment horizontal="center" vertical="center"/>
    </xf>
    <xf numFmtId="0" fontId="1" fillId="8" borderId="16" xfId="0" applyNumberFormat="1" applyFont="1" applyFill="1" applyBorder="1" applyAlignment="1">
      <alignment horizontal="center" vertical="center"/>
    </xf>
    <xf numFmtId="0" fontId="5" fillId="10" borderId="15" xfId="0" applyNumberFormat="1" applyFont="1" applyFill="1" applyBorder="1" applyAlignment="1">
      <alignment horizontal="center" vertical="center" wrapText="1"/>
    </xf>
    <xf numFmtId="0" fontId="11" fillId="10" borderId="1" xfId="0" applyNumberFormat="1" applyFont="1" applyFill="1" applyBorder="1" applyAlignment="1">
      <alignment horizontal="center" vertical="top" wrapText="1"/>
    </xf>
    <xf numFmtId="0" fontId="2" fillId="10" borderId="1" xfId="0" applyNumberFormat="1" applyFont="1" applyFill="1" applyBorder="1"/>
    <xf numFmtId="0" fontId="2" fillId="10" borderId="1" xfId="0" applyNumberFormat="1" applyFont="1" applyFill="1" applyBorder="1" applyAlignment="1">
      <alignment horizontal="center" vertical="center"/>
    </xf>
    <xf numFmtId="0" fontId="2" fillId="10" borderId="1" xfId="0" applyNumberFormat="1" applyFont="1" applyFill="1" applyBorder="1" applyAlignment="1">
      <alignment horizontal="center"/>
    </xf>
    <xf numFmtId="0" fontId="2" fillId="10" borderId="16" xfId="0" applyNumberFormat="1" applyFont="1" applyFill="1" applyBorder="1"/>
    <xf numFmtId="0" fontId="12" fillId="10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top"/>
    </xf>
    <xf numFmtId="0" fontId="2" fillId="10" borderId="1" xfId="0" applyNumberFormat="1" applyFont="1" applyFill="1" applyBorder="1" applyAlignment="1">
      <alignment vertical="top"/>
    </xf>
    <xf numFmtId="0" fontId="12" fillId="10" borderId="16" xfId="0" applyNumberFormat="1" applyFont="1" applyFill="1" applyBorder="1" applyAlignment="1">
      <alignment horizontal="center" vertical="center"/>
    </xf>
    <xf numFmtId="0" fontId="2" fillId="10" borderId="16" xfId="0" applyNumberFormat="1" applyFont="1" applyFill="1" applyBorder="1" applyAlignment="1">
      <alignment horizontal="center" vertical="center"/>
    </xf>
    <xf numFmtId="0" fontId="15" fillId="10" borderId="1" xfId="0" applyNumberFormat="1" applyFont="1" applyFill="1" applyBorder="1" applyAlignment="1">
      <alignment horizontal="center" vertical="center"/>
    </xf>
    <xf numFmtId="0" fontId="15" fillId="10" borderId="16" xfId="0" applyNumberFormat="1" applyFont="1" applyFill="1" applyBorder="1" applyAlignment="1">
      <alignment horizontal="center" vertical="center"/>
    </xf>
    <xf numFmtId="0" fontId="2" fillId="10" borderId="16" xfId="0" applyNumberFormat="1" applyFont="1" applyFill="1" applyBorder="1" applyAlignment="1">
      <alignment vertical="center"/>
    </xf>
    <xf numFmtId="0" fontId="6" fillId="11" borderId="1" xfId="0" applyNumberFormat="1" applyFont="1" applyFill="1" applyBorder="1" applyAlignment="1">
      <alignment horizontal="center" vertical="top"/>
    </xf>
    <xf numFmtId="0" fontId="6" fillId="11" borderId="1" xfId="0" applyNumberFormat="1" applyFont="1" applyFill="1" applyBorder="1" applyAlignment="1">
      <alignment horizontal="center"/>
    </xf>
    <xf numFmtId="0" fontId="5" fillId="11" borderId="1" xfId="0" applyNumberFormat="1" applyFont="1" applyFill="1" applyBorder="1" applyAlignment="1">
      <alignment horizontal="center" vertical="center"/>
    </xf>
    <xf numFmtId="0" fontId="4" fillId="11" borderId="1" xfId="0" applyNumberFormat="1" applyFont="1" applyFill="1" applyBorder="1"/>
    <xf numFmtId="0" fontId="2" fillId="11" borderId="1" xfId="0" applyNumberFormat="1" applyFont="1" applyFill="1" applyBorder="1" applyAlignment="1">
      <alignment horizontal="center"/>
    </xf>
    <xf numFmtId="0" fontId="2" fillId="11" borderId="1" xfId="0" applyNumberFormat="1" applyFont="1" applyFill="1" applyBorder="1" applyAlignment="1">
      <alignment vertical="top"/>
    </xf>
    <xf numFmtId="0" fontId="2" fillId="11" borderId="19" xfId="0" applyNumberFormat="1" applyFont="1" applyFill="1" applyBorder="1"/>
    <xf numFmtId="0" fontId="2" fillId="11" borderId="27" xfId="0" applyNumberFormat="1" applyFont="1" applyFill="1" applyBorder="1"/>
    <xf numFmtId="0" fontId="2" fillId="11" borderId="1" xfId="0" applyNumberFormat="1" applyFont="1" applyFill="1" applyBorder="1" applyAlignment="1">
      <alignment vertical="center"/>
    </xf>
    <xf numFmtId="0" fontId="4" fillId="6" borderId="15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/>
    <xf numFmtId="0" fontId="2" fillId="6" borderId="1" xfId="0" applyNumberFormat="1" applyFont="1" applyFill="1" applyBorder="1" applyAlignment="1">
      <alignment horizontal="center" vertical="center"/>
    </xf>
    <xf numFmtId="0" fontId="4" fillId="6" borderId="18" xfId="0" applyNumberFormat="1" applyFont="1" applyFill="1" applyBorder="1" applyAlignment="1">
      <alignment horizontal="center" vertical="center" wrapText="1"/>
    </xf>
    <xf numFmtId="0" fontId="4" fillId="7" borderId="18" xfId="0" applyNumberFormat="1" applyFont="1" applyFill="1" applyBorder="1" applyAlignment="1">
      <alignment horizontal="center" vertical="center" wrapText="1"/>
    </xf>
    <xf numFmtId="0" fontId="4" fillId="7" borderId="27" xfId="0" applyNumberFormat="1" applyFont="1" applyFill="1" applyBorder="1" applyAlignment="1">
      <alignment horizontal="justify" vertical="center" wrapText="1"/>
    </xf>
    <xf numFmtId="0" fontId="4" fillId="6" borderId="22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vertical="top" wrapText="1"/>
    </xf>
    <xf numFmtId="0" fontId="4" fillId="6" borderId="19" xfId="0" applyNumberFormat="1" applyFont="1" applyFill="1" applyBorder="1" applyAlignment="1">
      <alignment horizontal="center" vertical="center" wrapText="1"/>
    </xf>
    <xf numFmtId="0" fontId="4" fillId="6" borderId="23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/>
    </xf>
    <xf numFmtId="0" fontId="4" fillId="6" borderId="20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top" wrapText="1"/>
    </xf>
    <xf numFmtId="0" fontId="2" fillId="6" borderId="1" xfId="0" applyNumberFormat="1" applyFont="1" applyFill="1" applyBorder="1" applyAlignment="1">
      <alignment vertical="top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wrapText="1"/>
    </xf>
    <xf numFmtId="0" fontId="33" fillId="6" borderId="1" xfId="0" applyNumberFormat="1" applyFont="1" applyFill="1" applyBorder="1" applyAlignment="1">
      <alignment horizontal="center" vertical="center" wrapText="1"/>
    </xf>
    <xf numFmtId="0" fontId="33" fillId="6" borderId="1" xfId="0" applyNumberFormat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19" xfId="0" applyNumberFormat="1" applyFont="1" applyFill="1" applyBorder="1" applyAlignment="1">
      <alignment horizontal="left" vertical="center" wrapText="1"/>
    </xf>
    <xf numFmtId="0" fontId="2" fillId="6" borderId="16" xfId="0" applyNumberFormat="1" applyFont="1" applyFill="1" applyBorder="1" applyAlignment="1">
      <alignment horizontal="center" vertical="center" wrapText="1"/>
    </xf>
    <xf numFmtId="0" fontId="15" fillId="6" borderId="16" xfId="0" applyNumberFormat="1" applyFont="1" applyFill="1" applyBorder="1" applyAlignment="1">
      <alignment horizontal="center" vertical="center"/>
    </xf>
    <xf numFmtId="0" fontId="2" fillId="6" borderId="16" xfId="0" applyNumberFormat="1" applyFont="1" applyFill="1" applyBorder="1"/>
    <xf numFmtId="0" fontId="2" fillId="6" borderId="1" xfId="0" applyNumberFormat="1" applyFont="1" applyFill="1" applyBorder="1"/>
    <xf numFmtId="0" fontId="4" fillId="7" borderId="16" xfId="0" applyNumberFormat="1" applyFont="1" applyFill="1" applyBorder="1" applyAlignment="1">
      <alignment vertical="center" wrapText="1"/>
    </xf>
    <xf numFmtId="0" fontId="4" fillId="7" borderId="29" xfId="0" applyNumberFormat="1" applyFont="1" applyFill="1" applyBorder="1" applyAlignment="1">
      <alignment horizontal="center" vertical="center" wrapText="1"/>
    </xf>
    <xf numFmtId="0" fontId="4" fillId="7" borderId="33" xfId="0" applyNumberFormat="1" applyFont="1" applyFill="1" applyBorder="1" applyAlignment="1">
      <alignment horizontal="center" vertical="center" wrapText="1"/>
    </xf>
    <xf numFmtId="0" fontId="4" fillId="7" borderId="1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textRotation="90" wrapText="1"/>
    </xf>
    <xf numFmtId="0" fontId="4" fillId="0" borderId="6" xfId="0" applyNumberFormat="1" applyFont="1" applyBorder="1" applyAlignment="1">
      <alignment horizontal="center" vertical="center" textRotation="90" wrapText="1"/>
    </xf>
    <xf numFmtId="0" fontId="4" fillId="0" borderId="14" xfId="0" applyNumberFormat="1" applyFont="1" applyBorder="1" applyAlignment="1">
      <alignment horizontal="center" vertical="center" textRotation="90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11" borderId="1" xfId="0" applyNumberFormat="1" applyFont="1" applyFill="1" applyBorder="1" applyAlignment="1">
      <alignment horizontal="center" vertical="center" textRotation="90"/>
    </xf>
    <xf numFmtId="0" fontId="4" fillId="11" borderId="14" xfId="0" applyNumberFormat="1" applyFont="1" applyFill="1" applyBorder="1" applyAlignment="1">
      <alignment horizontal="center" vertical="center" textRotation="90"/>
    </xf>
    <xf numFmtId="0" fontId="4" fillId="11" borderId="1" xfId="0" applyNumberFormat="1" applyFont="1" applyFill="1" applyBorder="1" applyAlignment="1">
      <alignment horizontal="center" vertical="center"/>
    </xf>
    <xf numFmtId="0" fontId="4" fillId="11" borderId="5" xfId="0" applyNumberFormat="1" applyFont="1" applyFill="1" applyBorder="1" applyAlignment="1">
      <alignment horizontal="center" vertical="center"/>
    </xf>
    <xf numFmtId="0" fontId="4" fillId="11" borderId="7" xfId="0" applyNumberFormat="1" applyFont="1" applyFill="1" applyBorder="1" applyAlignment="1">
      <alignment horizontal="center" vertical="center"/>
    </xf>
    <xf numFmtId="0" fontId="4" fillId="11" borderId="8" xfId="0" applyNumberFormat="1" applyFont="1" applyFill="1" applyBorder="1" applyAlignment="1">
      <alignment horizontal="center" vertical="center"/>
    </xf>
    <xf numFmtId="0" fontId="4" fillId="11" borderId="9" xfId="0" applyNumberFormat="1" applyFont="1" applyFill="1" applyBorder="1" applyAlignment="1">
      <alignment horizontal="center" vertical="center"/>
    </xf>
    <xf numFmtId="0" fontId="4" fillId="11" borderId="11" xfId="0" applyNumberFormat="1" applyFont="1" applyFill="1" applyBorder="1" applyAlignment="1">
      <alignment horizontal="center" vertical="center"/>
    </xf>
    <xf numFmtId="0" fontId="4" fillId="10" borderId="1" xfId="0" applyNumberFormat="1" applyFont="1" applyFill="1" applyBorder="1" applyAlignment="1">
      <alignment horizontal="center" vertical="center" textRotation="90" wrapText="1"/>
    </xf>
    <xf numFmtId="0" fontId="4" fillId="10" borderId="14" xfId="0" applyNumberFormat="1" applyFont="1" applyFill="1" applyBorder="1" applyAlignment="1">
      <alignment horizontal="center" vertical="center" textRotation="90" wrapText="1"/>
    </xf>
    <xf numFmtId="0" fontId="4" fillId="8" borderId="12" xfId="0" applyNumberFormat="1" applyFont="1" applyFill="1" applyBorder="1" applyAlignment="1">
      <alignment horizontal="center" vertical="center" wrapText="1"/>
    </xf>
    <xf numFmtId="0" fontId="4" fillId="8" borderId="13" xfId="0" applyNumberFormat="1" applyFont="1" applyFill="1" applyBorder="1" applyAlignment="1">
      <alignment horizontal="center" vertical="center" wrapText="1"/>
    </xf>
    <xf numFmtId="0" fontId="4" fillId="8" borderId="7" xfId="0" applyNumberFormat="1" applyFont="1" applyFill="1" applyBorder="1" applyAlignment="1">
      <alignment horizontal="center" vertical="center" wrapText="1"/>
    </xf>
    <xf numFmtId="0" fontId="4" fillId="8" borderId="8" xfId="0" applyNumberFormat="1" applyFont="1" applyFill="1" applyBorder="1" applyAlignment="1">
      <alignment horizontal="center" vertical="center" wrapText="1"/>
    </xf>
    <xf numFmtId="0" fontId="4" fillId="8" borderId="9" xfId="0" applyNumberFormat="1" applyFont="1" applyFill="1" applyBorder="1" applyAlignment="1">
      <alignment horizontal="center" vertical="center" wrapText="1"/>
    </xf>
    <xf numFmtId="0" fontId="4" fillId="8" borderId="1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right" vertical="top" wrapText="1"/>
    </xf>
    <xf numFmtId="0" fontId="7" fillId="0" borderId="2" xfId="0" applyNumberFormat="1" applyFont="1" applyBorder="1" applyAlignment="1">
      <alignment horizontal="right" vertical="top" wrapText="1"/>
    </xf>
    <xf numFmtId="0" fontId="7" fillId="0" borderId="32" xfId="0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center" textRotation="90" wrapText="1"/>
    </xf>
    <xf numFmtId="0" fontId="4" fillId="0" borderId="6" xfId="0" applyNumberFormat="1" applyFont="1" applyBorder="1" applyAlignment="1">
      <alignment horizontal="center" textRotation="90" wrapText="1"/>
    </xf>
    <xf numFmtId="0" fontId="4" fillId="0" borderId="14" xfId="0" applyNumberFormat="1" applyFont="1" applyBorder="1" applyAlignment="1">
      <alignment horizontal="center" textRotation="90" wrapText="1"/>
    </xf>
    <xf numFmtId="0" fontId="4" fillId="0" borderId="1" xfId="0" applyNumberFormat="1" applyFont="1" applyBorder="1" applyAlignment="1">
      <alignment horizontal="center" vertical="center" textRotation="90"/>
    </xf>
    <xf numFmtId="0" fontId="4" fillId="0" borderId="6" xfId="0" applyNumberFormat="1" applyFont="1" applyBorder="1" applyAlignment="1">
      <alignment horizontal="center" vertical="center" textRotation="90"/>
    </xf>
    <xf numFmtId="0" fontId="4" fillId="0" borderId="14" xfId="0" applyNumberFormat="1" applyFont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9" borderId="12" xfId="0" applyNumberFormat="1" applyFont="1" applyFill="1" applyBorder="1" applyAlignment="1">
      <alignment horizontal="center" vertical="center" wrapText="1"/>
    </xf>
    <xf numFmtId="0" fontId="4" fillId="9" borderId="13" xfId="0" applyNumberFormat="1" applyFont="1" applyFill="1" applyBorder="1" applyAlignment="1">
      <alignment horizontal="center" vertical="center" wrapText="1"/>
    </xf>
    <xf numFmtId="0" fontId="4" fillId="9" borderId="7" xfId="0" applyNumberFormat="1" applyFont="1" applyFill="1" applyBorder="1" applyAlignment="1">
      <alignment horizontal="center" vertical="center" wrapText="1"/>
    </xf>
    <xf numFmtId="0" fontId="4" fillId="9" borderId="8" xfId="0" applyNumberFormat="1" applyFont="1" applyFill="1" applyBorder="1" applyAlignment="1">
      <alignment horizontal="center" vertical="center" wrapText="1"/>
    </xf>
    <xf numFmtId="0" fontId="4" fillId="9" borderId="9" xfId="0" applyNumberFormat="1" applyFont="1" applyFill="1" applyBorder="1" applyAlignment="1">
      <alignment horizontal="center" vertical="center" wrapText="1"/>
    </xf>
    <xf numFmtId="0" fontId="4" fillId="9" borderId="11" xfId="0" applyNumberFormat="1" applyFont="1" applyFill="1" applyBorder="1" applyAlignment="1">
      <alignment horizontal="center" vertical="center" wrapText="1"/>
    </xf>
    <xf numFmtId="0" fontId="4" fillId="10" borderId="12" xfId="0" applyNumberFormat="1" applyFont="1" applyFill="1" applyBorder="1" applyAlignment="1">
      <alignment horizontal="center" vertical="center" wrapText="1"/>
    </xf>
    <xf numFmtId="0" fontId="4" fillId="10" borderId="13" xfId="0" applyNumberFormat="1" applyFont="1" applyFill="1" applyBorder="1" applyAlignment="1">
      <alignment horizontal="center" vertical="center" wrapText="1"/>
    </xf>
    <xf numFmtId="0" fontId="4" fillId="10" borderId="7" xfId="0" applyNumberFormat="1" applyFont="1" applyFill="1" applyBorder="1" applyAlignment="1">
      <alignment horizontal="center" vertical="center" wrapText="1"/>
    </xf>
    <xf numFmtId="0" fontId="4" fillId="10" borderId="8" xfId="0" applyNumberFormat="1" applyFont="1" applyFill="1" applyBorder="1" applyAlignment="1">
      <alignment horizontal="center" vertical="center" wrapText="1"/>
    </xf>
    <xf numFmtId="0" fontId="4" fillId="10" borderId="9" xfId="0" applyNumberFormat="1" applyFont="1" applyFill="1" applyBorder="1" applyAlignment="1">
      <alignment horizontal="center" vertical="center" wrapText="1"/>
    </xf>
    <xf numFmtId="0" fontId="4" fillId="10" borderId="11" xfId="0" applyNumberFormat="1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textRotation="90" wrapText="1"/>
    </xf>
    <xf numFmtId="0" fontId="4" fillId="9" borderId="14" xfId="0" applyNumberFormat="1" applyFont="1" applyFill="1" applyBorder="1" applyAlignment="1">
      <alignment horizontal="center" vertical="center" textRotation="90" wrapText="1"/>
    </xf>
    <xf numFmtId="0" fontId="4" fillId="8" borderId="1" xfId="0" applyNumberFormat="1" applyFont="1" applyFill="1" applyBorder="1" applyAlignment="1">
      <alignment horizontal="center" vertical="center" textRotation="90" wrapText="1"/>
    </xf>
    <xf numFmtId="0" fontId="4" fillId="8" borderId="14" xfId="0" applyNumberFormat="1" applyFont="1" applyFill="1" applyBorder="1" applyAlignment="1">
      <alignment horizontal="center" vertical="center" textRotation="90" wrapText="1"/>
    </xf>
    <xf numFmtId="0" fontId="22" fillId="0" borderId="0" xfId="0" applyNumberFormat="1" applyFont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/>
    </xf>
    <xf numFmtId="0" fontId="22" fillId="0" borderId="14" xfId="0" applyNumberFormat="1" applyFont="1" applyBorder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 wrapText="1"/>
    </xf>
    <xf numFmtId="0" fontId="24" fillId="2" borderId="0" xfId="0" applyNumberFormat="1" applyFont="1" applyFill="1" applyAlignment="1">
      <alignment horizontal="center" vertical="center" wrapText="1"/>
    </xf>
    <xf numFmtId="2" fontId="22" fillId="0" borderId="20" xfId="0" applyNumberFormat="1" applyFont="1" applyBorder="1" applyAlignment="1">
      <alignment horizontal="center" vertical="center"/>
    </xf>
    <xf numFmtId="2" fontId="22" fillId="0" borderId="24" xfId="0" applyNumberFormat="1" applyFont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textRotation="90"/>
    </xf>
    <xf numFmtId="2" fontId="22" fillId="0" borderId="14" xfId="0" applyNumberFormat="1" applyFont="1" applyBorder="1" applyAlignment="1">
      <alignment horizontal="center" textRotation="90"/>
    </xf>
    <xf numFmtId="0" fontId="24" fillId="2" borderId="0" xfId="0" applyNumberFormat="1" applyFont="1" applyFill="1" applyAlignment="1">
      <alignment horizontal="center" wrapText="1"/>
    </xf>
    <xf numFmtId="0" fontId="32" fillId="0" borderId="17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textRotation="90"/>
    </xf>
    <xf numFmtId="2" fontId="31" fillId="0" borderId="1" xfId="0" applyNumberFormat="1" applyFont="1" applyBorder="1" applyAlignment="1">
      <alignment horizontal="center" textRotation="90"/>
    </xf>
    <xf numFmtId="2" fontId="31" fillId="0" borderId="14" xfId="0" applyNumberFormat="1" applyFont="1" applyBorder="1" applyAlignment="1">
      <alignment horizontal="center" textRotation="90"/>
    </xf>
    <xf numFmtId="0" fontId="22" fillId="0" borderId="0" xfId="0" applyNumberFormat="1" applyFont="1" applyAlignment="1">
      <alignment horizontal="center" textRotation="90"/>
    </xf>
    <xf numFmtId="0" fontId="22" fillId="0" borderId="1" xfId="0" applyNumberFormat="1" applyFont="1" applyBorder="1" applyAlignment="1">
      <alignment horizontal="center" vertical="center" textRotation="90"/>
    </xf>
    <xf numFmtId="0" fontId="22" fillId="0" borderId="6" xfId="0" applyNumberFormat="1" applyFont="1" applyBorder="1" applyAlignment="1">
      <alignment horizontal="center" vertical="center" textRotation="90"/>
    </xf>
    <xf numFmtId="0" fontId="22" fillId="0" borderId="14" xfId="0" applyNumberFormat="1" applyFont="1" applyBorder="1" applyAlignment="1">
      <alignment horizontal="center" vertical="center" textRotation="90"/>
    </xf>
    <xf numFmtId="0" fontId="2" fillId="0" borderId="1" xfId="0" applyNumberFormat="1" applyFont="1" applyBorder="1"/>
    <xf numFmtId="0" fontId="2" fillId="0" borderId="2" xfId="0" applyNumberFormat="1" applyFont="1" applyBorder="1"/>
    <xf numFmtId="0" fontId="2" fillId="0" borderId="3" xfId="0" applyNumberFormat="1" applyFont="1" applyBorder="1"/>
    <xf numFmtId="0" fontId="2" fillId="0" borderId="19" xfId="0" applyNumberFormat="1" applyFont="1" applyBorder="1"/>
    <xf numFmtId="0" fontId="2" fillId="0" borderId="31" xfId="0" applyNumberFormat="1" applyFont="1" applyBorder="1"/>
    <xf numFmtId="0" fontId="2" fillId="0" borderId="32" xfId="0" applyNumberFormat="1" applyFont="1" applyBorder="1"/>
    <xf numFmtId="0" fontId="2" fillId="0" borderId="19" xfId="0" applyNumberFormat="1" applyFont="1" applyBorder="1" applyAlignment="1">
      <alignment horizontal="left" vertical="top"/>
    </xf>
    <xf numFmtId="0" fontId="2" fillId="0" borderId="31" xfId="0" applyNumberFormat="1" applyFont="1" applyBorder="1" applyAlignment="1">
      <alignment horizontal="left" vertical="top"/>
    </xf>
    <xf numFmtId="0" fontId="2" fillId="0" borderId="32" xfId="0" applyNumberFormat="1" applyFont="1" applyBorder="1" applyAlignment="1">
      <alignment horizontal="left" vertical="top"/>
    </xf>
    <xf numFmtId="0" fontId="2" fillId="0" borderId="30" xfId="0" applyNumberFormat="1" applyFont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6" fillId="0" borderId="0" xfId="0" applyNumberFormat="1" applyFont="1" applyAlignment="1">
      <alignment horizontal="lef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2" xfId="0" applyNumberFormat="1" applyFont="1" applyBorder="1" applyAlignment="1">
      <alignment horizontal="left" vertical="top"/>
    </xf>
    <xf numFmtId="0" fontId="2" fillId="0" borderId="3" xfId="0" applyNumberFormat="1" applyFont="1" applyBorder="1" applyAlignment="1">
      <alignment horizontal="left" vertical="top"/>
    </xf>
    <xf numFmtId="0" fontId="26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14" fontId="2" fillId="0" borderId="0" xfId="0" applyNumberFormat="1" applyFont="1"/>
    <xf numFmtId="0" fontId="1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 vertical="center"/>
    </xf>
    <xf numFmtId="14" fontId="4" fillId="0" borderId="1" xfId="0" applyNumberFormat="1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0" fontId="25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4"/>
  <sheetViews>
    <sheetView tabSelected="1" topLeftCell="A61" workbookViewId="0">
      <selection activeCell="F60" sqref="F60"/>
    </sheetView>
  </sheetViews>
  <sheetFormatPr defaultColWidth="9" defaultRowHeight="12.75" x14ac:dyDescent="0.2"/>
  <cols>
    <col min="1" max="1" width="10.42578125" style="1" customWidth="1"/>
    <col min="2" max="2" width="36" style="2" customWidth="1"/>
    <col min="3" max="3" width="5.7109375" style="2" customWidth="1"/>
    <col min="4" max="4" width="4.5703125" style="2" customWidth="1"/>
    <col min="5" max="5" width="4" customWidth="1"/>
    <col min="6" max="6" width="7.42578125" customWidth="1"/>
    <col min="7" max="7" width="6.5703125" customWidth="1"/>
    <col min="8" max="8" width="5.85546875" customWidth="1"/>
    <col min="9" max="9" width="6.42578125" customWidth="1"/>
    <col min="10" max="10" width="7.28515625" customWidth="1"/>
    <col min="11" max="13" width="4.85546875" customWidth="1"/>
    <col min="14" max="14" width="4.28515625" style="3" customWidth="1"/>
    <col min="15" max="15" width="4.7109375" style="3" customWidth="1"/>
    <col min="16" max="16" width="5.42578125" style="3" customWidth="1"/>
    <col min="17" max="17" width="5.85546875" style="3" customWidth="1"/>
    <col min="18" max="18" width="5.28515625" customWidth="1"/>
    <col min="19" max="19" width="5.28515625" style="2" customWidth="1"/>
    <col min="20" max="20" width="5.5703125" customWidth="1"/>
    <col min="21" max="21" width="5.7109375" customWidth="1"/>
  </cols>
  <sheetData>
    <row r="1" spans="1:21" ht="17.25" customHeight="1" x14ac:dyDescent="0.2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</row>
    <row r="2" spans="1:21" ht="16.5" customHeight="1" x14ac:dyDescent="0.2">
      <c r="A2" s="318" t="s">
        <v>1</v>
      </c>
      <c r="B2" s="321" t="s">
        <v>2</v>
      </c>
      <c r="C2" s="315" t="s">
        <v>3</v>
      </c>
      <c r="D2" s="315" t="s">
        <v>4</v>
      </c>
      <c r="E2" s="315" t="s">
        <v>5</v>
      </c>
      <c r="F2" s="321" t="s">
        <v>6</v>
      </c>
      <c r="G2" s="333"/>
      <c r="H2" s="333"/>
      <c r="I2" s="333"/>
      <c r="J2" s="333"/>
      <c r="K2" s="334"/>
      <c r="L2" s="291" t="s">
        <v>7</v>
      </c>
      <c r="M2" s="291" t="s">
        <v>8</v>
      </c>
      <c r="N2" s="321" t="s">
        <v>9</v>
      </c>
      <c r="O2" s="325"/>
      <c r="P2" s="325"/>
      <c r="Q2" s="325"/>
      <c r="R2" s="325"/>
      <c r="S2" s="325"/>
      <c r="T2" s="325"/>
      <c r="U2" s="326"/>
    </row>
    <row r="3" spans="1:21" ht="15" customHeight="1" x14ac:dyDescent="0.2">
      <c r="A3" s="319"/>
      <c r="B3" s="322"/>
      <c r="C3" s="316"/>
      <c r="D3" s="316"/>
      <c r="E3" s="316"/>
      <c r="F3" s="315" t="s">
        <v>10</v>
      </c>
      <c r="G3" s="315" t="s">
        <v>11</v>
      </c>
      <c r="H3" s="321" t="s">
        <v>12</v>
      </c>
      <c r="I3" s="325"/>
      <c r="J3" s="325"/>
      <c r="K3" s="326"/>
      <c r="L3" s="292"/>
      <c r="M3" s="292"/>
      <c r="N3" s="327"/>
      <c r="O3" s="328"/>
      <c r="P3" s="328"/>
      <c r="Q3" s="328"/>
      <c r="R3" s="328"/>
      <c r="S3" s="328"/>
      <c r="T3" s="328"/>
      <c r="U3" s="329"/>
    </row>
    <row r="4" spans="1:21" x14ac:dyDescent="0.2">
      <c r="A4" s="319"/>
      <c r="B4" s="322"/>
      <c r="C4" s="316"/>
      <c r="D4" s="316"/>
      <c r="E4" s="316"/>
      <c r="F4" s="316"/>
      <c r="G4" s="316"/>
      <c r="H4" s="330"/>
      <c r="I4" s="331"/>
      <c r="J4" s="331"/>
      <c r="K4" s="332"/>
      <c r="L4" s="292"/>
      <c r="M4" s="292"/>
      <c r="N4" s="330"/>
      <c r="O4" s="331"/>
      <c r="P4" s="331"/>
      <c r="Q4" s="331"/>
      <c r="R4" s="331"/>
      <c r="S4" s="331"/>
      <c r="T4" s="331"/>
      <c r="U4" s="332"/>
    </row>
    <row r="5" spans="1:21" ht="12.75" customHeight="1" x14ac:dyDescent="0.2">
      <c r="A5" s="319"/>
      <c r="B5" s="322"/>
      <c r="C5" s="316"/>
      <c r="D5" s="316"/>
      <c r="E5" s="316"/>
      <c r="F5" s="316"/>
      <c r="G5" s="316"/>
      <c r="H5" s="291" t="s">
        <v>13</v>
      </c>
      <c r="I5" s="321" t="s">
        <v>14</v>
      </c>
      <c r="J5" s="333"/>
      <c r="K5" s="334"/>
      <c r="L5" s="292"/>
      <c r="M5" s="292"/>
      <c r="N5" s="335" t="s">
        <v>15</v>
      </c>
      <c r="O5" s="336"/>
      <c r="P5" s="306" t="s">
        <v>16</v>
      </c>
      <c r="Q5" s="307"/>
      <c r="R5" s="341" t="s">
        <v>17</v>
      </c>
      <c r="S5" s="342"/>
      <c r="T5" s="298" t="s">
        <v>18</v>
      </c>
      <c r="U5" s="299"/>
    </row>
    <row r="6" spans="1:21" ht="12.75" customHeight="1" x14ac:dyDescent="0.2">
      <c r="A6" s="319"/>
      <c r="B6" s="322"/>
      <c r="C6" s="316"/>
      <c r="D6" s="316"/>
      <c r="E6" s="316"/>
      <c r="F6" s="316"/>
      <c r="G6" s="316"/>
      <c r="H6" s="292"/>
      <c r="I6" s="291" t="s">
        <v>19</v>
      </c>
      <c r="J6" s="291" t="s">
        <v>20</v>
      </c>
      <c r="K6" s="291" t="s">
        <v>21</v>
      </c>
      <c r="L6" s="292"/>
      <c r="M6" s="292"/>
      <c r="N6" s="337"/>
      <c r="O6" s="338"/>
      <c r="P6" s="308"/>
      <c r="Q6" s="309"/>
      <c r="R6" s="343"/>
      <c r="S6" s="344"/>
      <c r="T6" s="300"/>
      <c r="U6" s="301"/>
    </row>
    <row r="7" spans="1:21" x14ac:dyDescent="0.2">
      <c r="A7" s="319"/>
      <c r="B7" s="322"/>
      <c r="C7" s="316"/>
      <c r="D7" s="316"/>
      <c r="E7" s="316"/>
      <c r="F7" s="316"/>
      <c r="G7" s="316"/>
      <c r="H7" s="292"/>
      <c r="I7" s="292"/>
      <c r="J7" s="292"/>
      <c r="K7" s="292"/>
      <c r="L7" s="292"/>
      <c r="M7" s="292"/>
      <c r="N7" s="339"/>
      <c r="O7" s="340"/>
      <c r="P7" s="310"/>
      <c r="Q7" s="311"/>
      <c r="R7" s="345"/>
      <c r="S7" s="346"/>
      <c r="T7" s="302"/>
      <c r="U7" s="303"/>
    </row>
    <row r="8" spans="1:21" ht="60.75" customHeight="1" x14ac:dyDescent="0.2">
      <c r="A8" s="319"/>
      <c r="B8" s="322"/>
      <c r="C8" s="316"/>
      <c r="D8" s="316"/>
      <c r="E8" s="316"/>
      <c r="F8" s="316"/>
      <c r="G8" s="316"/>
      <c r="H8" s="292"/>
      <c r="I8" s="292"/>
      <c r="J8" s="292"/>
      <c r="K8" s="292"/>
      <c r="L8" s="292"/>
      <c r="M8" s="292"/>
      <c r="N8" s="347" t="s">
        <v>22</v>
      </c>
      <c r="O8" s="347" t="s">
        <v>23</v>
      </c>
      <c r="P8" s="349" t="s">
        <v>24</v>
      </c>
      <c r="Q8" s="349" t="s">
        <v>25</v>
      </c>
      <c r="R8" s="304" t="s">
        <v>26</v>
      </c>
      <c r="S8" s="304" t="s">
        <v>27</v>
      </c>
      <c r="T8" s="296" t="s">
        <v>28</v>
      </c>
      <c r="U8" s="296" t="s">
        <v>29</v>
      </c>
    </row>
    <row r="9" spans="1:21" ht="54.75" customHeight="1" x14ac:dyDescent="0.2">
      <c r="A9" s="320"/>
      <c r="B9" s="323"/>
      <c r="C9" s="317"/>
      <c r="D9" s="317"/>
      <c r="E9" s="317"/>
      <c r="F9" s="317"/>
      <c r="G9" s="317"/>
      <c r="H9" s="293"/>
      <c r="I9" s="293"/>
      <c r="J9" s="293"/>
      <c r="K9" s="293"/>
      <c r="L9" s="293"/>
      <c r="M9" s="293"/>
      <c r="N9" s="348"/>
      <c r="O9" s="348"/>
      <c r="P9" s="350"/>
      <c r="Q9" s="350"/>
      <c r="R9" s="305"/>
      <c r="S9" s="305"/>
      <c r="T9" s="297"/>
      <c r="U9" s="297"/>
    </row>
    <row r="10" spans="1:21" ht="12" customHeight="1" x14ac:dyDescent="0.2">
      <c r="A10" s="6">
        <v>1</v>
      </c>
      <c r="B10" s="7">
        <v>2</v>
      </c>
      <c r="C10" s="7"/>
      <c r="D10" s="7"/>
      <c r="E10" s="8">
        <v>3</v>
      </c>
      <c r="F10" s="6">
        <v>4</v>
      </c>
      <c r="G10" s="8">
        <v>5</v>
      </c>
      <c r="H10" s="8">
        <v>6</v>
      </c>
      <c r="I10" s="6">
        <v>7</v>
      </c>
      <c r="J10" s="8">
        <v>8</v>
      </c>
      <c r="K10" s="8">
        <v>9</v>
      </c>
      <c r="L10" s="8"/>
      <c r="M10" s="8"/>
      <c r="N10" s="203">
        <v>10</v>
      </c>
      <c r="O10" s="204">
        <v>11</v>
      </c>
      <c r="P10" s="197">
        <v>12</v>
      </c>
      <c r="Q10" s="196">
        <v>13</v>
      </c>
      <c r="R10" s="214">
        <v>14</v>
      </c>
      <c r="S10" s="214">
        <v>15</v>
      </c>
      <c r="T10" s="245">
        <v>16</v>
      </c>
      <c r="U10" s="246">
        <v>17</v>
      </c>
    </row>
    <row r="11" spans="1:21" x14ac:dyDescent="0.2">
      <c r="A11" s="312" t="s">
        <v>30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4"/>
      <c r="L11" s="192"/>
      <c r="M11" s="192"/>
      <c r="N11" s="203">
        <f>N12/17</f>
        <v>38.117647058823529</v>
      </c>
      <c r="O11" s="204">
        <f>O12/22</f>
        <v>32.272727272727273</v>
      </c>
      <c r="P11" s="197">
        <f>P12/14</f>
        <v>36</v>
      </c>
      <c r="Q11" s="196">
        <f>Q12/20</f>
        <v>36</v>
      </c>
      <c r="R11" s="231">
        <f>R12/12</f>
        <v>36</v>
      </c>
      <c r="S11" s="231">
        <v>36</v>
      </c>
      <c r="T11" s="247">
        <v>36</v>
      </c>
      <c r="U11" s="247">
        <v>36</v>
      </c>
    </row>
    <row r="12" spans="1:21" s="9" customFormat="1" x14ac:dyDescent="0.2">
      <c r="A12" s="172" t="s">
        <v>31</v>
      </c>
      <c r="B12" s="278" t="s">
        <v>32</v>
      </c>
      <c r="C12" s="169">
        <v>1</v>
      </c>
      <c r="D12" s="169">
        <v>11</v>
      </c>
      <c r="E12" s="169">
        <v>4</v>
      </c>
      <c r="F12" s="169">
        <f>SUM(F13:F29)</f>
        <v>1476</v>
      </c>
      <c r="G12" s="169">
        <f>SUM(G13:G29)</f>
        <v>122</v>
      </c>
      <c r="H12" s="169">
        <f>SUM(H13:H29)</f>
        <v>1354</v>
      </c>
      <c r="I12" s="169">
        <f>SUM(I13:I29)</f>
        <v>604</v>
      </c>
      <c r="J12" s="279">
        <f>SUM(J13:J29)</f>
        <v>756</v>
      </c>
      <c r="K12" s="280">
        <f>SUM(K15:K29)</f>
        <v>0</v>
      </c>
      <c r="L12" s="280">
        <v>24</v>
      </c>
      <c r="M12" s="280">
        <v>48</v>
      </c>
      <c r="N12" s="281">
        <f>SUM(N13:N29)</f>
        <v>648</v>
      </c>
      <c r="O12" s="168">
        <f>SUM(O13:O29)</f>
        <v>710</v>
      </c>
      <c r="P12" s="168">
        <f>P30+P40+P36</f>
        <v>504</v>
      </c>
      <c r="Q12" s="168">
        <f>Q30+Q40+Q36</f>
        <v>720</v>
      </c>
      <c r="R12" s="168">
        <f>R30+R40+R36</f>
        <v>432</v>
      </c>
      <c r="S12" s="168">
        <f>S30+S40+S36</f>
        <v>742</v>
      </c>
      <c r="T12" s="164">
        <f>SUM(T30+T36+T40)</f>
        <v>532</v>
      </c>
      <c r="U12" s="164">
        <f>SUM(U30+U36+U40)</f>
        <v>510</v>
      </c>
    </row>
    <row r="13" spans="1:21" x14ac:dyDescent="0.2">
      <c r="A13" s="11" t="s">
        <v>33</v>
      </c>
      <c r="B13" s="152" t="s">
        <v>34</v>
      </c>
      <c r="C13" s="12"/>
      <c r="D13" s="12"/>
      <c r="E13" s="12">
        <v>2</v>
      </c>
      <c r="F13" s="13">
        <v>100</v>
      </c>
      <c r="G13" s="153">
        <v>18</v>
      </c>
      <c r="H13" s="13">
        <v>82</v>
      </c>
      <c r="I13" s="13">
        <v>40</v>
      </c>
      <c r="J13" s="13">
        <v>42</v>
      </c>
      <c r="K13" s="142"/>
      <c r="L13" s="193"/>
      <c r="M13" s="193"/>
      <c r="N13" s="205">
        <v>36</v>
      </c>
      <c r="O13" s="205">
        <v>46</v>
      </c>
      <c r="P13" s="222"/>
      <c r="Q13" s="223"/>
      <c r="R13" s="232"/>
      <c r="S13" s="216"/>
      <c r="T13" s="220"/>
      <c r="U13" s="220"/>
    </row>
    <row r="14" spans="1:21" x14ac:dyDescent="0.2">
      <c r="A14" s="154" t="s">
        <v>281</v>
      </c>
      <c r="B14" s="194" t="s">
        <v>35</v>
      </c>
      <c r="C14" s="12"/>
      <c r="D14" s="12"/>
      <c r="E14" s="12">
        <v>2</v>
      </c>
      <c r="F14" s="13">
        <v>130</v>
      </c>
      <c r="G14" s="153">
        <v>18</v>
      </c>
      <c r="H14" s="13">
        <v>112</v>
      </c>
      <c r="I14" s="13">
        <v>60</v>
      </c>
      <c r="J14" s="13">
        <v>60</v>
      </c>
      <c r="K14" s="15"/>
      <c r="L14" s="13"/>
      <c r="M14" s="13"/>
      <c r="N14" s="205">
        <v>52</v>
      </c>
      <c r="O14" s="205">
        <v>60</v>
      </c>
      <c r="P14" s="222"/>
      <c r="Q14" s="223"/>
      <c r="R14" s="232"/>
      <c r="S14" s="216"/>
      <c r="T14" s="220"/>
      <c r="U14" s="220"/>
    </row>
    <row r="15" spans="1:21" x14ac:dyDescent="0.2">
      <c r="A15" s="11" t="s">
        <v>275</v>
      </c>
      <c r="B15" s="152" t="s">
        <v>36</v>
      </c>
      <c r="C15" s="12">
        <v>1</v>
      </c>
      <c r="D15" s="12"/>
      <c r="E15" s="12">
        <v>2</v>
      </c>
      <c r="F15" s="13">
        <v>150</v>
      </c>
      <c r="G15" s="153">
        <v>2</v>
      </c>
      <c r="H15" s="13">
        <v>148</v>
      </c>
      <c r="I15" s="13">
        <v>74</v>
      </c>
      <c r="J15" s="13">
        <v>74</v>
      </c>
      <c r="K15" s="15"/>
      <c r="L15" s="13"/>
      <c r="M15" s="13"/>
      <c r="N15" s="205">
        <v>74</v>
      </c>
      <c r="O15" s="205">
        <v>74</v>
      </c>
      <c r="P15" s="222"/>
      <c r="Q15" s="223"/>
      <c r="R15" s="232"/>
      <c r="S15" s="216"/>
      <c r="T15" s="220"/>
      <c r="U15" s="220"/>
    </row>
    <row r="16" spans="1:21" x14ac:dyDescent="0.2">
      <c r="A16" s="11" t="s">
        <v>37</v>
      </c>
      <c r="B16" s="152" t="s">
        <v>38</v>
      </c>
      <c r="C16" s="12"/>
      <c r="D16" s="12">
        <v>2</v>
      </c>
      <c r="E16" s="12"/>
      <c r="F16" s="13">
        <v>110</v>
      </c>
      <c r="G16" s="153">
        <v>10</v>
      </c>
      <c r="H16" s="13">
        <v>100</v>
      </c>
      <c r="I16" s="13">
        <v>50</v>
      </c>
      <c r="J16" s="13">
        <v>50</v>
      </c>
      <c r="K16" s="15"/>
      <c r="L16" s="13"/>
      <c r="M16" s="13"/>
      <c r="N16" s="205">
        <v>46</v>
      </c>
      <c r="O16" s="205">
        <v>54</v>
      </c>
      <c r="P16" s="222"/>
      <c r="Q16" s="223"/>
      <c r="R16" s="232"/>
      <c r="S16" s="216"/>
      <c r="T16" s="220"/>
      <c r="U16" s="220"/>
    </row>
    <row r="17" spans="1:21" x14ac:dyDescent="0.2">
      <c r="A17" s="11" t="s">
        <v>276</v>
      </c>
      <c r="B17" s="152" t="s">
        <v>39</v>
      </c>
      <c r="C17" s="12"/>
      <c r="D17" s="12">
        <v>1</v>
      </c>
      <c r="E17" s="12" t="s">
        <v>40</v>
      </c>
      <c r="F17" s="13">
        <v>72</v>
      </c>
      <c r="G17" s="153"/>
      <c r="H17" s="13">
        <v>72</v>
      </c>
      <c r="I17" s="13">
        <v>32</v>
      </c>
      <c r="J17" s="13">
        <v>40</v>
      </c>
      <c r="K17" s="15"/>
      <c r="L17" s="13" t="s">
        <v>40</v>
      </c>
      <c r="M17" s="13" t="s">
        <v>40</v>
      </c>
      <c r="N17" s="205">
        <v>72</v>
      </c>
      <c r="O17" s="205"/>
      <c r="P17" s="222"/>
      <c r="Q17" s="223"/>
      <c r="R17" s="232"/>
      <c r="S17" s="216"/>
      <c r="T17" s="220"/>
      <c r="U17" s="220"/>
    </row>
    <row r="18" spans="1:21" x14ac:dyDescent="0.2">
      <c r="A18" s="11" t="s">
        <v>41</v>
      </c>
      <c r="B18" s="152" t="s">
        <v>42</v>
      </c>
      <c r="C18" s="12"/>
      <c r="D18" s="12">
        <v>2</v>
      </c>
      <c r="E18" s="12"/>
      <c r="F18" s="13">
        <v>42</v>
      </c>
      <c r="G18" s="153"/>
      <c r="H18" s="13">
        <v>42</v>
      </c>
      <c r="I18" s="13">
        <v>20</v>
      </c>
      <c r="J18" s="13">
        <v>22</v>
      </c>
      <c r="K18" s="15"/>
      <c r="L18" s="13"/>
      <c r="M18" s="13"/>
      <c r="N18" s="205"/>
      <c r="O18" s="205">
        <v>42</v>
      </c>
      <c r="P18" s="222"/>
      <c r="Q18" s="223"/>
      <c r="R18" s="232"/>
      <c r="S18" s="216"/>
      <c r="T18" s="220"/>
      <c r="U18" s="220"/>
    </row>
    <row r="19" spans="1:21" x14ac:dyDescent="0.2">
      <c r="A19" s="11" t="s">
        <v>43</v>
      </c>
      <c r="B19" s="152" t="s">
        <v>44</v>
      </c>
      <c r="C19" s="12"/>
      <c r="D19" s="12" t="s">
        <v>40</v>
      </c>
      <c r="E19" s="12">
        <v>2</v>
      </c>
      <c r="F19" s="13">
        <v>110</v>
      </c>
      <c r="G19" s="153">
        <v>10</v>
      </c>
      <c r="H19" s="13">
        <v>100</v>
      </c>
      <c r="I19" s="13">
        <v>50</v>
      </c>
      <c r="J19" s="13">
        <v>50</v>
      </c>
      <c r="K19" s="15"/>
      <c r="L19" s="13"/>
      <c r="M19" s="13"/>
      <c r="N19" s="205">
        <v>46</v>
      </c>
      <c r="O19" s="205">
        <v>54</v>
      </c>
      <c r="P19" s="222"/>
      <c r="Q19" s="223"/>
      <c r="R19" s="232"/>
      <c r="S19" s="216"/>
      <c r="T19" s="220"/>
      <c r="U19" s="220"/>
    </row>
    <row r="20" spans="1:21" x14ac:dyDescent="0.2">
      <c r="A20" s="11" t="s">
        <v>45</v>
      </c>
      <c r="B20" s="152" t="s">
        <v>46</v>
      </c>
      <c r="C20" s="12"/>
      <c r="D20" s="12">
        <v>2</v>
      </c>
      <c r="E20" s="12"/>
      <c r="F20" s="13">
        <v>125</v>
      </c>
      <c r="G20" s="153">
        <v>13</v>
      </c>
      <c r="H20" s="13">
        <v>112</v>
      </c>
      <c r="I20" s="13">
        <v>62</v>
      </c>
      <c r="J20" s="13">
        <v>50</v>
      </c>
      <c r="K20" s="15"/>
      <c r="L20" s="13"/>
      <c r="M20" s="13"/>
      <c r="N20" s="205">
        <v>54</v>
      </c>
      <c r="O20" s="205">
        <v>58</v>
      </c>
      <c r="P20" s="222"/>
      <c r="Q20" s="223"/>
      <c r="R20" s="232"/>
      <c r="S20" s="216"/>
      <c r="T20" s="220"/>
      <c r="U20" s="220"/>
    </row>
    <row r="21" spans="1:21" x14ac:dyDescent="0.2">
      <c r="A21" s="11" t="s">
        <v>47</v>
      </c>
      <c r="B21" s="152" t="s">
        <v>48</v>
      </c>
      <c r="C21" s="12"/>
      <c r="D21" s="12">
        <v>2</v>
      </c>
      <c r="E21" s="12"/>
      <c r="F21" s="13">
        <v>96</v>
      </c>
      <c r="G21" s="153"/>
      <c r="H21" s="13">
        <v>96</v>
      </c>
      <c r="I21" s="13">
        <v>48</v>
      </c>
      <c r="J21" s="13">
        <v>48</v>
      </c>
      <c r="K21" s="15"/>
      <c r="L21" s="13"/>
      <c r="M21" s="13"/>
      <c r="N21" s="205">
        <v>46</v>
      </c>
      <c r="O21" s="205">
        <v>54</v>
      </c>
      <c r="P21" s="222"/>
      <c r="Q21" s="223"/>
      <c r="R21" s="232"/>
      <c r="S21" s="216"/>
      <c r="T21" s="220"/>
      <c r="U21" s="220"/>
    </row>
    <row r="22" spans="1:21" x14ac:dyDescent="0.2">
      <c r="A22" s="11" t="s">
        <v>49</v>
      </c>
      <c r="B22" s="152" t="s">
        <v>50</v>
      </c>
      <c r="C22" s="12"/>
      <c r="D22" s="12">
        <v>1</v>
      </c>
      <c r="E22" s="12"/>
      <c r="F22" s="13">
        <v>42</v>
      </c>
      <c r="G22" s="153"/>
      <c r="H22" s="13">
        <v>42</v>
      </c>
      <c r="I22" s="13">
        <v>20</v>
      </c>
      <c r="J22" s="13">
        <v>22</v>
      </c>
      <c r="K22" s="15"/>
      <c r="L22" s="18"/>
      <c r="M22" s="15"/>
      <c r="N22" s="205">
        <v>42</v>
      </c>
      <c r="O22" s="205"/>
      <c r="P22" s="222"/>
      <c r="Q22" s="223"/>
      <c r="R22" s="232"/>
      <c r="S22" s="216"/>
      <c r="T22" s="220"/>
      <c r="U22" s="220"/>
    </row>
    <row r="23" spans="1:21" x14ac:dyDescent="0.2">
      <c r="A23" s="11" t="s">
        <v>51</v>
      </c>
      <c r="B23" s="152" t="s">
        <v>52</v>
      </c>
      <c r="C23" s="12"/>
      <c r="D23" s="12">
        <v>2</v>
      </c>
      <c r="E23" s="12"/>
      <c r="F23" s="13">
        <v>119</v>
      </c>
      <c r="G23" s="153">
        <v>19</v>
      </c>
      <c r="H23" s="13">
        <v>100</v>
      </c>
      <c r="I23" s="13">
        <v>30</v>
      </c>
      <c r="J23" s="13">
        <v>70</v>
      </c>
      <c r="K23" s="15"/>
      <c r="L23" s="18"/>
      <c r="M23" s="15"/>
      <c r="N23" s="205">
        <v>36</v>
      </c>
      <c r="O23" s="205">
        <v>64</v>
      </c>
      <c r="P23" s="222"/>
      <c r="Q23" s="223"/>
      <c r="R23" s="232"/>
      <c r="S23" s="216"/>
      <c r="T23" s="220"/>
      <c r="U23" s="220"/>
    </row>
    <row r="24" spans="1:21" x14ac:dyDescent="0.2">
      <c r="A24" s="11" t="s">
        <v>274</v>
      </c>
      <c r="B24" s="151" t="s">
        <v>53</v>
      </c>
      <c r="C24" s="12"/>
      <c r="D24" s="12">
        <v>2</v>
      </c>
      <c r="E24" s="12"/>
      <c r="F24" s="13">
        <v>108</v>
      </c>
      <c r="G24" s="153">
        <v>30</v>
      </c>
      <c r="H24" s="13">
        <v>78</v>
      </c>
      <c r="I24" s="13">
        <v>38</v>
      </c>
      <c r="J24" s="13">
        <v>40</v>
      </c>
      <c r="K24" s="15"/>
      <c r="L24" s="18"/>
      <c r="M24" s="15"/>
      <c r="N24" s="205">
        <v>36</v>
      </c>
      <c r="O24" s="205">
        <v>42</v>
      </c>
      <c r="P24" s="222"/>
      <c r="Q24" s="223"/>
      <c r="R24" s="232"/>
      <c r="S24" s="216"/>
      <c r="T24" s="220"/>
      <c r="U24" s="220"/>
    </row>
    <row r="25" spans="1:21" s="97" customFormat="1" x14ac:dyDescent="0.2">
      <c r="A25" s="11" t="s">
        <v>273</v>
      </c>
      <c r="B25" s="151" t="s">
        <v>54</v>
      </c>
      <c r="C25" s="12">
        <v>1</v>
      </c>
      <c r="D25" s="12">
        <v>2</v>
      </c>
      <c r="E25" s="12"/>
      <c r="F25" s="13">
        <v>80</v>
      </c>
      <c r="G25" s="153">
        <v>2</v>
      </c>
      <c r="H25" s="13">
        <v>78</v>
      </c>
      <c r="I25" s="13">
        <v>4</v>
      </c>
      <c r="J25" s="13">
        <v>72</v>
      </c>
      <c r="K25" s="15"/>
      <c r="L25" s="18"/>
      <c r="M25" s="15"/>
      <c r="N25" s="205">
        <v>36</v>
      </c>
      <c r="O25" s="205">
        <v>42</v>
      </c>
      <c r="P25" s="222"/>
      <c r="Q25" s="223"/>
      <c r="R25" s="232"/>
      <c r="S25" s="216"/>
      <c r="T25" s="220"/>
      <c r="U25" s="220"/>
    </row>
    <row r="26" spans="1:21" s="97" customFormat="1" x14ac:dyDescent="0.2">
      <c r="A26" s="11" t="s">
        <v>272</v>
      </c>
      <c r="B26" s="151" t="s">
        <v>271</v>
      </c>
      <c r="C26" s="12"/>
      <c r="D26" s="12">
        <v>2</v>
      </c>
      <c r="E26" s="12"/>
      <c r="F26" s="13">
        <v>78</v>
      </c>
      <c r="G26" s="153"/>
      <c r="H26" s="13">
        <v>78</v>
      </c>
      <c r="I26" s="13">
        <v>36</v>
      </c>
      <c r="J26" s="13">
        <v>42</v>
      </c>
      <c r="K26" s="142"/>
      <c r="L26" s="143"/>
      <c r="M26" s="142"/>
      <c r="N26" s="205">
        <v>36</v>
      </c>
      <c r="O26" s="205">
        <v>42</v>
      </c>
      <c r="P26" s="222"/>
      <c r="Q26" s="223"/>
      <c r="R26" s="232"/>
      <c r="S26" s="216"/>
      <c r="T26" s="220"/>
      <c r="U26" s="220"/>
    </row>
    <row r="27" spans="1:21" x14ac:dyDescent="0.2">
      <c r="A27" s="11" t="s">
        <v>278</v>
      </c>
      <c r="B27" s="19" t="s">
        <v>277</v>
      </c>
      <c r="C27" s="12"/>
      <c r="D27" s="12">
        <v>1</v>
      </c>
      <c r="E27" s="12"/>
      <c r="F27" s="13">
        <v>36</v>
      </c>
      <c r="G27" s="153"/>
      <c r="H27" s="13">
        <v>36</v>
      </c>
      <c r="I27" s="13">
        <v>18</v>
      </c>
      <c r="J27" s="13">
        <v>18</v>
      </c>
      <c r="K27" s="145"/>
      <c r="L27" s="146"/>
      <c r="M27" s="145"/>
      <c r="N27" s="205">
        <v>36</v>
      </c>
      <c r="O27" s="205"/>
      <c r="P27" s="222"/>
      <c r="Q27" s="223"/>
      <c r="R27" s="232"/>
      <c r="S27" s="216"/>
      <c r="T27" s="220"/>
      <c r="U27" s="220"/>
    </row>
    <row r="28" spans="1:21" s="97" customFormat="1" x14ac:dyDescent="0.2">
      <c r="A28" s="11" t="s">
        <v>280</v>
      </c>
      <c r="B28" s="19" t="s">
        <v>279</v>
      </c>
      <c r="C28" s="12"/>
      <c r="D28" s="12">
        <v>2</v>
      </c>
      <c r="E28" s="12"/>
      <c r="F28" s="13">
        <v>42</v>
      </c>
      <c r="G28" s="153"/>
      <c r="H28" s="13">
        <v>42</v>
      </c>
      <c r="I28" s="13">
        <v>22</v>
      </c>
      <c r="J28" s="144">
        <v>20</v>
      </c>
      <c r="K28" s="149"/>
      <c r="L28" s="150"/>
      <c r="M28" s="149"/>
      <c r="N28" s="206"/>
      <c r="O28" s="205">
        <v>42</v>
      </c>
      <c r="P28" s="222"/>
      <c r="Q28" s="223"/>
      <c r="R28" s="232"/>
      <c r="S28" s="216"/>
      <c r="T28" s="220"/>
      <c r="U28" s="220"/>
    </row>
    <row r="29" spans="1:21" x14ac:dyDescent="0.2">
      <c r="A29" s="11" t="s">
        <v>55</v>
      </c>
      <c r="B29" s="19" t="s">
        <v>56</v>
      </c>
      <c r="C29" s="12"/>
      <c r="D29" s="12">
        <v>2</v>
      </c>
      <c r="E29" s="12"/>
      <c r="F29" s="13">
        <v>36</v>
      </c>
      <c r="G29" s="153"/>
      <c r="H29" s="13">
        <v>36</v>
      </c>
      <c r="I29" s="12"/>
      <c r="J29" s="144">
        <v>36</v>
      </c>
      <c r="K29" s="149"/>
      <c r="L29" s="150"/>
      <c r="M29" s="149"/>
      <c r="N29" s="206"/>
      <c r="O29" s="205">
        <v>36</v>
      </c>
      <c r="P29" s="222"/>
      <c r="Q29" s="223"/>
      <c r="R29" s="232"/>
      <c r="S29" s="216"/>
      <c r="T29" s="220"/>
      <c r="U29" s="220"/>
    </row>
    <row r="30" spans="1:21" s="9" customFormat="1" x14ac:dyDescent="0.2">
      <c r="A30" s="20" t="s">
        <v>57</v>
      </c>
      <c r="B30" s="21" t="s">
        <v>58</v>
      </c>
      <c r="C30" s="22">
        <v>5</v>
      </c>
      <c r="D30" s="22">
        <v>4</v>
      </c>
      <c r="E30" s="22">
        <v>1</v>
      </c>
      <c r="F30" s="22">
        <f>SUM(F31:F35)</f>
        <v>613</v>
      </c>
      <c r="G30" s="22">
        <f>SUM(G31:G35)</f>
        <v>73</v>
      </c>
      <c r="H30" s="22">
        <f>SUM(H31:H35)</f>
        <v>536</v>
      </c>
      <c r="I30" s="22">
        <f>SUM(I31:I35)</f>
        <v>74</v>
      </c>
      <c r="J30" s="22">
        <f>SUM(J31:J39)</f>
        <v>638</v>
      </c>
      <c r="K30" s="147">
        <f>SUM(K31:K36)</f>
        <v>0</v>
      </c>
      <c r="L30" s="148">
        <v>2</v>
      </c>
      <c r="M30" s="148">
        <v>10</v>
      </c>
      <c r="N30" s="254">
        <f>SUM(N31:N36)</f>
        <v>0</v>
      </c>
      <c r="O30" s="167">
        <f>SUM(O31:O36)</f>
        <v>0</v>
      </c>
      <c r="P30" s="167">
        <f>SUM(P31:P35)</f>
        <v>64</v>
      </c>
      <c r="Q30" s="167">
        <f>SUM(Q31:Q35)</f>
        <v>128</v>
      </c>
      <c r="R30" s="167">
        <f>SUM(R31:R36)</f>
        <v>96</v>
      </c>
      <c r="S30" s="167">
        <f>SUM(S31:S36)</f>
        <v>78</v>
      </c>
      <c r="T30" s="162">
        <f>SUM(T31:T35)</f>
        <v>52</v>
      </c>
      <c r="U30" s="255">
        <f>SUM(U31:U35)</f>
        <v>110</v>
      </c>
    </row>
    <row r="31" spans="1:21" x14ac:dyDescent="0.2">
      <c r="A31" s="25" t="s">
        <v>59</v>
      </c>
      <c r="B31" s="26" t="s">
        <v>60</v>
      </c>
      <c r="C31" s="27"/>
      <c r="D31" s="27">
        <v>5</v>
      </c>
      <c r="E31" s="14"/>
      <c r="F31" s="28">
        <v>64</v>
      </c>
      <c r="G31" s="28">
        <v>16</v>
      </c>
      <c r="H31" s="28">
        <v>44</v>
      </c>
      <c r="I31" s="28">
        <v>26</v>
      </c>
      <c r="J31" s="28">
        <v>22</v>
      </c>
      <c r="K31" s="29"/>
      <c r="L31" s="16"/>
      <c r="M31" s="16"/>
      <c r="N31" s="207"/>
      <c r="O31" s="208"/>
      <c r="P31" s="199" t="s">
        <v>40</v>
      </c>
      <c r="Q31" s="199"/>
      <c r="R31" s="216">
        <v>48</v>
      </c>
      <c r="S31" s="233"/>
      <c r="T31" s="220"/>
      <c r="U31" s="220"/>
    </row>
    <row r="32" spans="1:21" ht="12.6" customHeight="1" x14ac:dyDescent="0.2">
      <c r="A32" s="25" t="s">
        <v>61</v>
      </c>
      <c r="B32" s="26" t="s">
        <v>46</v>
      </c>
      <c r="C32" s="27"/>
      <c r="D32" s="27">
        <v>4</v>
      </c>
      <c r="E32" s="14"/>
      <c r="F32" s="28">
        <v>58</v>
      </c>
      <c r="G32" s="28">
        <v>18</v>
      </c>
      <c r="H32" s="28">
        <v>40</v>
      </c>
      <c r="I32" s="28">
        <v>20</v>
      </c>
      <c r="J32" s="28">
        <v>20</v>
      </c>
      <c r="K32" s="29"/>
      <c r="L32" s="16"/>
      <c r="M32" s="16"/>
      <c r="N32" s="207"/>
      <c r="O32" s="208"/>
      <c r="P32" s="199" t="s">
        <v>40</v>
      </c>
      <c r="Q32" s="199">
        <v>40</v>
      </c>
      <c r="R32" s="216" t="s">
        <v>40</v>
      </c>
      <c r="S32" s="233" t="s">
        <v>40</v>
      </c>
      <c r="T32" s="220"/>
      <c r="U32" s="220"/>
    </row>
    <row r="33" spans="1:21" ht="26.25" customHeight="1" x14ac:dyDescent="0.2">
      <c r="A33" s="25" t="s">
        <v>62</v>
      </c>
      <c r="B33" s="26" t="s">
        <v>63</v>
      </c>
      <c r="C33" s="27"/>
      <c r="D33" s="27" t="s">
        <v>40</v>
      </c>
      <c r="E33" s="28">
        <v>8</v>
      </c>
      <c r="F33" s="28">
        <v>238</v>
      </c>
      <c r="G33" s="28">
        <v>6</v>
      </c>
      <c r="H33" s="28">
        <v>232</v>
      </c>
      <c r="I33" s="28" t="s">
        <v>40</v>
      </c>
      <c r="J33" s="28">
        <v>232</v>
      </c>
      <c r="K33" s="29"/>
      <c r="L33" s="16">
        <v>2</v>
      </c>
      <c r="M33" s="16">
        <v>10</v>
      </c>
      <c r="N33" s="207"/>
      <c r="O33" s="208"/>
      <c r="P33" s="199">
        <v>32</v>
      </c>
      <c r="Q33" s="199">
        <v>48</v>
      </c>
      <c r="R33" s="216">
        <v>26</v>
      </c>
      <c r="S33" s="234">
        <v>44</v>
      </c>
      <c r="T33" s="221">
        <v>26</v>
      </c>
      <c r="U33" s="221">
        <v>44</v>
      </c>
    </row>
    <row r="34" spans="1:21" ht="10.9" customHeight="1" x14ac:dyDescent="0.2">
      <c r="A34" s="25" t="s">
        <v>64</v>
      </c>
      <c r="B34" s="26" t="s">
        <v>54</v>
      </c>
      <c r="C34" s="32" t="s">
        <v>65</v>
      </c>
      <c r="D34" s="27">
        <v>8</v>
      </c>
      <c r="E34" s="14"/>
      <c r="F34" s="28">
        <v>176</v>
      </c>
      <c r="G34" s="28"/>
      <c r="H34" s="28">
        <v>176</v>
      </c>
      <c r="I34" s="28">
        <v>6</v>
      </c>
      <c r="J34" s="28">
        <v>170</v>
      </c>
      <c r="K34" s="29"/>
      <c r="L34" s="16"/>
      <c r="M34" s="16"/>
      <c r="N34" s="207"/>
      <c r="O34" s="208"/>
      <c r="P34" s="199">
        <v>32</v>
      </c>
      <c r="Q34" s="199">
        <v>40</v>
      </c>
      <c r="R34" s="216">
        <v>22</v>
      </c>
      <c r="S34" s="234">
        <v>34</v>
      </c>
      <c r="T34" s="221">
        <v>26</v>
      </c>
      <c r="U34" s="221">
        <v>22</v>
      </c>
    </row>
    <row r="35" spans="1:21" ht="11.45" customHeight="1" x14ac:dyDescent="0.2">
      <c r="A35" s="25" t="s">
        <v>66</v>
      </c>
      <c r="B35" s="26" t="s">
        <v>67</v>
      </c>
      <c r="C35" s="27"/>
      <c r="D35" s="27">
        <v>8</v>
      </c>
      <c r="E35" s="14"/>
      <c r="F35" s="28">
        <v>77</v>
      </c>
      <c r="G35" s="28">
        <v>33</v>
      </c>
      <c r="H35" s="28">
        <v>44</v>
      </c>
      <c r="I35" s="28">
        <v>22</v>
      </c>
      <c r="J35" s="28">
        <v>22</v>
      </c>
      <c r="K35" s="29"/>
      <c r="L35" s="16"/>
      <c r="M35" s="16"/>
      <c r="N35" s="207"/>
      <c r="O35" s="208"/>
      <c r="P35" s="199"/>
      <c r="Q35" s="199"/>
      <c r="R35" s="216" t="s">
        <v>40</v>
      </c>
      <c r="S35" s="235"/>
      <c r="T35" s="249"/>
      <c r="U35" s="221">
        <v>44</v>
      </c>
    </row>
    <row r="36" spans="1:21" ht="25.5" x14ac:dyDescent="0.2">
      <c r="A36" s="20" t="s">
        <v>68</v>
      </c>
      <c r="B36" s="21" t="s">
        <v>69</v>
      </c>
      <c r="C36" s="22">
        <v>0</v>
      </c>
      <c r="D36" s="22">
        <v>3</v>
      </c>
      <c r="E36" s="191">
        <v>0</v>
      </c>
      <c r="F36" s="22">
        <v>228</v>
      </c>
      <c r="G36" s="22">
        <v>8</v>
      </c>
      <c r="H36" s="22">
        <v>220</v>
      </c>
      <c r="I36" s="22">
        <v>134</v>
      </c>
      <c r="J36" s="22">
        <v>86</v>
      </c>
      <c r="K36" s="23"/>
      <c r="L36" s="10"/>
      <c r="M36" s="10"/>
      <c r="N36" s="254"/>
      <c r="O36" s="167"/>
      <c r="P36" s="167">
        <f>SUM(P37:P39)</f>
        <v>80</v>
      </c>
      <c r="Q36" s="167">
        <v>100</v>
      </c>
      <c r="R36" s="167">
        <v>0</v>
      </c>
      <c r="S36" s="162">
        <v>0</v>
      </c>
      <c r="T36" s="162">
        <v>40</v>
      </c>
      <c r="U36" s="162">
        <v>0</v>
      </c>
    </row>
    <row r="37" spans="1:21" x14ac:dyDescent="0.2">
      <c r="A37" s="25" t="s">
        <v>70</v>
      </c>
      <c r="B37" s="26" t="s">
        <v>284</v>
      </c>
      <c r="C37" s="27"/>
      <c r="D37" s="27">
        <v>4</v>
      </c>
      <c r="E37" s="14"/>
      <c r="F37" s="28">
        <v>96</v>
      </c>
      <c r="G37" s="28">
        <v>4</v>
      </c>
      <c r="H37" s="28">
        <v>92</v>
      </c>
      <c r="I37" s="28">
        <v>50</v>
      </c>
      <c r="J37" s="28">
        <v>42</v>
      </c>
      <c r="K37" s="29"/>
      <c r="L37" s="16"/>
      <c r="M37" s="16"/>
      <c r="N37" s="209"/>
      <c r="O37" s="209"/>
      <c r="P37" s="200">
        <v>32</v>
      </c>
      <c r="Q37" s="200">
        <v>60</v>
      </c>
      <c r="R37" s="217"/>
      <c r="S37" s="236"/>
      <c r="T37" s="220"/>
      <c r="U37" s="220"/>
    </row>
    <row r="38" spans="1:21" ht="25.5" x14ac:dyDescent="0.2">
      <c r="A38" s="25" t="s">
        <v>71</v>
      </c>
      <c r="B38" s="26" t="s">
        <v>72</v>
      </c>
      <c r="C38" s="27"/>
      <c r="D38" s="27">
        <v>4</v>
      </c>
      <c r="E38" s="14"/>
      <c r="F38" s="28">
        <v>90</v>
      </c>
      <c r="G38" s="28">
        <v>2</v>
      </c>
      <c r="H38" s="28">
        <v>88</v>
      </c>
      <c r="I38" s="28">
        <v>58</v>
      </c>
      <c r="J38" s="28">
        <v>30</v>
      </c>
      <c r="K38" s="29"/>
      <c r="L38" s="16"/>
      <c r="M38" s="16"/>
      <c r="N38" s="209"/>
      <c r="O38" s="209"/>
      <c r="P38" s="200">
        <v>48</v>
      </c>
      <c r="Q38" s="200">
        <v>40</v>
      </c>
      <c r="R38" s="217"/>
      <c r="S38" s="236"/>
      <c r="T38" s="220"/>
      <c r="U38" s="220"/>
    </row>
    <row r="39" spans="1:21" ht="25.5" x14ac:dyDescent="0.2">
      <c r="A39" s="25" t="s">
        <v>73</v>
      </c>
      <c r="B39" s="26" t="s">
        <v>74</v>
      </c>
      <c r="C39" s="27"/>
      <c r="D39" s="27">
        <v>7</v>
      </c>
      <c r="E39" s="14"/>
      <c r="F39" s="28">
        <v>42</v>
      </c>
      <c r="G39" s="28">
        <v>2</v>
      </c>
      <c r="H39" s="28">
        <v>40</v>
      </c>
      <c r="I39" s="28">
        <v>26</v>
      </c>
      <c r="J39" s="28">
        <v>14</v>
      </c>
      <c r="K39" s="29"/>
      <c r="L39" s="16"/>
      <c r="M39" s="16"/>
      <c r="N39" s="209"/>
      <c r="O39" s="209"/>
      <c r="P39" s="200"/>
      <c r="Q39" s="200" t="s">
        <v>40</v>
      </c>
      <c r="R39" s="217"/>
      <c r="S39" s="236"/>
      <c r="T39" s="221">
        <v>40</v>
      </c>
      <c r="U39" s="220"/>
    </row>
    <row r="40" spans="1:21" x14ac:dyDescent="0.2">
      <c r="A40" s="172" t="s">
        <v>75</v>
      </c>
      <c r="B40" s="173" t="s">
        <v>76</v>
      </c>
      <c r="C40" s="169">
        <v>0</v>
      </c>
      <c r="D40" s="169"/>
      <c r="E40" s="169"/>
      <c r="F40" s="169">
        <f t="shared" ref="F40:K40" si="0">SUM(F41+F58)</f>
        <v>3407</v>
      </c>
      <c r="G40" s="169">
        <f t="shared" si="0"/>
        <v>259</v>
      </c>
      <c r="H40" s="169">
        <f t="shared" si="0"/>
        <v>2061</v>
      </c>
      <c r="I40" s="169">
        <f t="shared" si="0"/>
        <v>1114</v>
      </c>
      <c r="J40" s="169">
        <f t="shared" si="0"/>
        <v>721</v>
      </c>
      <c r="K40" s="170">
        <f t="shared" si="0"/>
        <v>20</v>
      </c>
      <c r="L40" s="168">
        <f>SUM(L58+L41)</f>
        <v>34</v>
      </c>
      <c r="M40" s="168">
        <f>SUM(M58+M41)</f>
        <v>170</v>
      </c>
      <c r="N40" s="169">
        <f t="shared" ref="N40:U40" si="1">SUM(N41+N58)</f>
        <v>0</v>
      </c>
      <c r="O40" s="169">
        <f t="shared" si="1"/>
        <v>0</v>
      </c>
      <c r="P40" s="169">
        <f t="shared" si="1"/>
        <v>360</v>
      </c>
      <c r="Q40" s="169">
        <f t="shared" si="1"/>
        <v>492</v>
      </c>
      <c r="R40" s="169">
        <f t="shared" si="1"/>
        <v>336</v>
      </c>
      <c r="S40" s="169">
        <f t="shared" si="1"/>
        <v>664</v>
      </c>
      <c r="T40" s="174">
        <f t="shared" si="1"/>
        <v>440</v>
      </c>
      <c r="U40" s="174">
        <f t="shared" si="1"/>
        <v>400</v>
      </c>
    </row>
    <row r="41" spans="1:21" s="9" customFormat="1" x14ac:dyDescent="0.2">
      <c r="A41" s="10" t="s">
        <v>77</v>
      </c>
      <c r="B41" s="33" t="s">
        <v>78</v>
      </c>
      <c r="C41" s="24">
        <v>0</v>
      </c>
      <c r="D41" s="24">
        <v>8</v>
      </c>
      <c r="E41" s="24">
        <v>8</v>
      </c>
      <c r="F41" s="22">
        <f t="shared" ref="F41:M41" si="2">SUM(F42:F57)</f>
        <v>1303</v>
      </c>
      <c r="G41" s="22">
        <f t="shared" si="2"/>
        <v>171</v>
      </c>
      <c r="H41" s="22">
        <f t="shared" si="2"/>
        <v>1036</v>
      </c>
      <c r="I41" s="22">
        <f t="shared" si="2"/>
        <v>612</v>
      </c>
      <c r="J41" s="22">
        <f t="shared" si="2"/>
        <v>428</v>
      </c>
      <c r="K41" s="23">
        <f t="shared" si="2"/>
        <v>0</v>
      </c>
      <c r="L41" s="10">
        <f t="shared" si="2"/>
        <v>16</v>
      </c>
      <c r="M41" s="10">
        <f t="shared" si="2"/>
        <v>80</v>
      </c>
      <c r="N41" s="165">
        <f>SUM(N43:N51)</f>
        <v>0</v>
      </c>
      <c r="O41" s="165">
        <f>SUM(O43:O56)</f>
        <v>0</v>
      </c>
      <c r="P41" s="165">
        <f t="shared" ref="P41:U41" si="3">SUM(P42:P57)</f>
        <v>360</v>
      </c>
      <c r="Q41" s="165">
        <f t="shared" si="3"/>
        <v>200</v>
      </c>
      <c r="R41" s="165">
        <f t="shared" si="3"/>
        <v>0</v>
      </c>
      <c r="S41" s="165">
        <f t="shared" si="3"/>
        <v>120</v>
      </c>
      <c r="T41" s="162">
        <f t="shared" si="3"/>
        <v>228</v>
      </c>
      <c r="U41" s="162">
        <f t="shared" si="3"/>
        <v>144</v>
      </c>
    </row>
    <row r="42" spans="1:21" s="9" customFormat="1" x14ac:dyDescent="0.2">
      <c r="A42" s="34" t="s">
        <v>79</v>
      </c>
      <c r="B42" s="189" t="s">
        <v>80</v>
      </c>
      <c r="C42" s="27"/>
      <c r="D42" s="27">
        <v>7</v>
      </c>
      <c r="E42" s="14" t="s">
        <v>40</v>
      </c>
      <c r="F42" s="27">
        <v>60</v>
      </c>
      <c r="G42" s="27">
        <v>8</v>
      </c>
      <c r="H42" s="27">
        <v>52</v>
      </c>
      <c r="I42" s="27">
        <v>32</v>
      </c>
      <c r="J42" s="27">
        <v>20</v>
      </c>
      <c r="K42" s="35"/>
      <c r="L42" s="12" t="s">
        <v>40</v>
      </c>
      <c r="M42" s="12" t="s">
        <v>40</v>
      </c>
      <c r="N42" s="209"/>
      <c r="O42" s="209"/>
      <c r="P42" s="200"/>
      <c r="Q42" s="200" t="s">
        <v>40</v>
      </c>
      <c r="R42" s="217" t="s">
        <v>40</v>
      </c>
      <c r="S42" s="218"/>
      <c r="T42" s="221">
        <v>52</v>
      </c>
      <c r="U42" s="248"/>
    </row>
    <row r="43" spans="1:21" ht="14.45" customHeight="1" x14ac:dyDescent="0.2">
      <c r="A43" s="34" t="s">
        <v>81</v>
      </c>
      <c r="B43" s="177" t="s">
        <v>82</v>
      </c>
      <c r="C43" s="39"/>
      <c r="D43" s="39" t="s">
        <v>40</v>
      </c>
      <c r="E43" s="31">
        <v>4</v>
      </c>
      <c r="F43" s="28">
        <v>132</v>
      </c>
      <c r="G43" s="40">
        <v>12</v>
      </c>
      <c r="H43" s="28">
        <v>108</v>
      </c>
      <c r="I43" s="40">
        <v>72</v>
      </c>
      <c r="J43" s="40">
        <v>36</v>
      </c>
      <c r="K43" s="29"/>
      <c r="L43" s="16">
        <v>2</v>
      </c>
      <c r="M43" s="16">
        <v>10</v>
      </c>
      <c r="N43" s="207"/>
      <c r="O43" s="208"/>
      <c r="P43" s="224">
        <v>48</v>
      </c>
      <c r="Q43" s="224">
        <v>60</v>
      </c>
      <c r="R43" s="237"/>
      <c r="S43" s="233"/>
      <c r="T43" s="220"/>
      <c r="U43" s="220"/>
    </row>
    <row r="44" spans="1:21" ht="14.25" customHeight="1" x14ac:dyDescent="0.2">
      <c r="A44" s="34" t="s">
        <v>83</v>
      </c>
      <c r="B44" s="41" t="s">
        <v>84</v>
      </c>
      <c r="C44" s="42"/>
      <c r="D44" s="42"/>
      <c r="E44" s="31">
        <v>3</v>
      </c>
      <c r="F44" s="28">
        <v>80</v>
      </c>
      <c r="G44" s="40">
        <v>4</v>
      </c>
      <c r="H44" s="28">
        <v>64</v>
      </c>
      <c r="I44" s="40">
        <v>44</v>
      </c>
      <c r="J44" s="40">
        <v>20</v>
      </c>
      <c r="K44" s="43"/>
      <c r="L44" s="44">
        <v>2</v>
      </c>
      <c r="M44" s="44">
        <v>10</v>
      </c>
      <c r="N44" s="207"/>
      <c r="O44" s="208"/>
      <c r="P44" s="224">
        <v>64</v>
      </c>
      <c r="Q44" s="224" t="s">
        <v>40</v>
      </c>
      <c r="R44" s="237"/>
      <c r="S44" s="233"/>
      <c r="T44" s="220"/>
      <c r="U44" s="220"/>
    </row>
    <row r="45" spans="1:21" ht="28.15" customHeight="1" x14ac:dyDescent="0.2">
      <c r="A45" s="34" t="s">
        <v>85</v>
      </c>
      <c r="B45" s="55" t="s">
        <v>86</v>
      </c>
      <c r="C45" s="11"/>
      <c r="D45" s="39" t="s">
        <v>40</v>
      </c>
      <c r="E45" s="28">
        <v>8</v>
      </c>
      <c r="F45" s="28">
        <v>62</v>
      </c>
      <c r="G45" s="40">
        <v>6</v>
      </c>
      <c r="H45" s="28">
        <v>44</v>
      </c>
      <c r="I45" s="40">
        <v>32</v>
      </c>
      <c r="J45" s="40">
        <v>12</v>
      </c>
      <c r="K45" s="71"/>
      <c r="L45" s="16">
        <v>2</v>
      </c>
      <c r="M45" s="16">
        <v>10</v>
      </c>
      <c r="N45" s="207"/>
      <c r="O45" s="211"/>
      <c r="P45" s="225"/>
      <c r="Q45" s="225" t="s">
        <v>40</v>
      </c>
      <c r="R45" s="238"/>
      <c r="S45" s="239"/>
      <c r="T45" s="250"/>
      <c r="U45" s="221">
        <v>44</v>
      </c>
    </row>
    <row r="46" spans="1:21" ht="14.25" customHeight="1" x14ac:dyDescent="0.2">
      <c r="A46" s="34" t="s">
        <v>87</v>
      </c>
      <c r="B46" s="38" t="s">
        <v>88</v>
      </c>
      <c r="C46" s="46"/>
      <c r="D46" s="46">
        <v>4</v>
      </c>
      <c r="E46" s="31" t="s">
        <v>40</v>
      </c>
      <c r="F46" s="28">
        <v>76</v>
      </c>
      <c r="G46" s="40">
        <v>16</v>
      </c>
      <c r="H46" s="28">
        <v>60</v>
      </c>
      <c r="I46" s="40">
        <v>48</v>
      </c>
      <c r="J46" s="40">
        <v>12</v>
      </c>
      <c r="K46" s="29"/>
      <c r="L46" s="16"/>
      <c r="M46" s="16"/>
      <c r="N46" s="207"/>
      <c r="O46" s="208"/>
      <c r="P46" s="224"/>
      <c r="Q46" s="224">
        <v>60</v>
      </c>
      <c r="R46" s="237"/>
      <c r="S46" s="233"/>
      <c r="T46" s="220"/>
      <c r="U46" s="220"/>
    </row>
    <row r="47" spans="1:21" x14ac:dyDescent="0.2">
      <c r="A47" s="34" t="s">
        <v>89</v>
      </c>
      <c r="B47" s="47" t="s">
        <v>90</v>
      </c>
      <c r="C47" s="48"/>
      <c r="D47" s="48">
        <v>4</v>
      </c>
      <c r="E47" s="31" t="s">
        <v>40</v>
      </c>
      <c r="F47" s="28">
        <v>180</v>
      </c>
      <c r="G47" s="40">
        <v>28</v>
      </c>
      <c r="H47" s="28">
        <v>152</v>
      </c>
      <c r="I47" s="40">
        <v>74</v>
      </c>
      <c r="J47" s="40">
        <v>78</v>
      </c>
      <c r="K47" s="29"/>
      <c r="L47" s="12" t="s">
        <v>40</v>
      </c>
      <c r="M47" s="12" t="s">
        <v>40</v>
      </c>
      <c r="N47" s="212"/>
      <c r="O47" s="212"/>
      <c r="P47" s="224">
        <v>72</v>
      </c>
      <c r="Q47" s="224">
        <v>80</v>
      </c>
      <c r="R47" s="237"/>
      <c r="S47" s="233"/>
      <c r="T47" s="220"/>
      <c r="U47" s="220"/>
    </row>
    <row r="48" spans="1:21" x14ac:dyDescent="0.2">
      <c r="A48" s="34" t="s">
        <v>91</v>
      </c>
      <c r="B48" s="47" t="s">
        <v>92</v>
      </c>
      <c r="C48" s="48"/>
      <c r="D48" s="48">
        <v>6</v>
      </c>
      <c r="E48" s="31" t="s">
        <v>40</v>
      </c>
      <c r="F48" s="28">
        <v>56</v>
      </c>
      <c r="G48" s="40">
        <v>4</v>
      </c>
      <c r="H48" s="28">
        <v>52</v>
      </c>
      <c r="I48" s="40">
        <v>34</v>
      </c>
      <c r="J48" s="40">
        <v>18</v>
      </c>
      <c r="K48" s="29"/>
      <c r="L48" s="16"/>
      <c r="M48" s="16"/>
      <c r="N48" s="207"/>
      <c r="O48" s="208"/>
      <c r="P48" s="224" t="s">
        <v>40</v>
      </c>
      <c r="Q48" s="224"/>
      <c r="R48" s="237"/>
      <c r="S48" s="234">
        <v>52</v>
      </c>
      <c r="T48" s="221"/>
      <c r="U48" s="221"/>
    </row>
    <row r="49" spans="1:21" s="180" customFormat="1" ht="25.9" customHeight="1" x14ac:dyDescent="0.25">
      <c r="A49" s="34" t="s">
        <v>93</v>
      </c>
      <c r="B49" s="178" t="s">
        <v>94</v>
      </c>
      <c r="C49" s="179"/>
      <c r="D49" s="179">
        <v>3</v>
      </c>
      <c r="E49" s="28"/>
      <c r="F49" s="28">
        <v>52</v>
      </c>
      <c r="G49" s="40">
        <v>20</v>
      </c>
      <c r="H49" s="28">
        <v>32</v>
      </c>
      <c r="I49" s="40">
        <v>16</v>
      </c>
      <c r="J49" s="40">
        <v>16</v>
      </c>
      <c r="K49" s="29"/>
      <c r="L49" s="16"/>
      <c r="M49" s="16"/>
      <c r="N49" s="207"/>
      <c r="O49" s="208"/>
      <c r="P49" s="224">
        <v>48</v>
      </c>
      <c r="Q49" s="224" t="s">
        <v>40</v>
      </c>
      <c r="R49" s="237"/>
      <c r="S49" s="234"/>
      <c r="T49" s="221"/>
      <c r="U49" s="221"/>
    </row>
    <row r="50" spans="1:21" x14ac:dyDescent="0.2">
      <c r="A50" s="34" t="s">
        <v>95</v>
      </c>
      <c r="B50" s="47" t="s">
        <v>96</v>
      </c>
      <c r="C50" s="48"/>
      <c r="D50" s="48"/>
      <c r="E50" s="31">
        <v>7</v>
      </c>
      <c r="F50" s="28">
        <v>83</v>
      </c>
      <c r="G50" s="40">
        <v>5</v>
      </c>
      <c r="H50" s="28">
        <v>66</v>
      </c>
      <c r="I50" s="40">
        <v>36</v>
      </c>
      <c r="J50" s="40">
        <v>30</v>
      </c>
      <c r="K50" s="29"/>
      <c r="L50" s="12">
        <v>2</v>
      </c>
      <c r="M50" s="12">
        <v>10</v>
      </c>
      <c r="N50" s="212"/>
      <c r="O50" s="212"/>
      <c r="P50" s="224"/>
      <c r="Q50" s="226" t="s">
        <v>40</v>
      </c>
      <c r="R50" s="237"/>
      <c r="S50" s="234"/>
      <c r="T50" s="221">
        <v>66</v>
      </c>
      <c r="U50" s="221"/>
    </row>
    <row r="51" spans="1:21" x14ac:dyDescent="0.2">
      <c r="A51" s="34" t="s">
        <v>97</v>
      </c>
      <c r="B51" s="47" t="s">
        <v>98</v>
      </c>
      <c r="C51" s="48"/>
      <c r="D51" s="48">
        <v>6</v>
      </c>
      <c r="E51" s="31" t="s">
        <v>40</v>
      </c>
      <c r="F51" s="28">
        <v>86</v>
      </c>
      <c r="G51" s="40">
        <v>18</v>
      </c>
      <c r="H51" s="28">
        <v>68</v>
      </c>
      <c r="I51" s="40">
        <v>20</v>
      </c>
      <c r="J51" s="40">
        <v>48</v>
      </c>
      <c r="K51" s="29"/>
      <c r="L51" s="12" t="s">
        <v>40</v>
      </c>
      <c r="M51" s="12" t="s">
        <v>40</v>
      </c>
      <c r="N51" s="212"/>
      <c r="O51" s="212"/>
      <c r="P51" s="224"/>
      <c r="Q51" s="226"/>
      <c r="R51" s="237" t="s">
        <v>40</v>
      </c>
      <c r="S51" s="234">
        <v>68</v>
      </c>
      <c r="T51" s="221"/>
      <c r="U51" s="221"/>
    </row>
    <row r="52" spans="1:21" ht="27.75" customHeight="1" x14ac:dyDescent="0.2">
      <c r="A52" s="34" t="s">
        <v>99</v>
      </c>
      <c r="B52" s="49" t="s">
        <v>100</v>
      </c>
      <c r="C52" s="14"/>
      <c r="D52" s="31">
        <v>8</v>
      </c>
      <c r="E52" s="31"/>
      <c r="F52" s="28">
        <v>46</v>
      </c>
      <c r="G52" s="28">
        <v>2</v>
      </c>
      <c r="H52" s="28">
        <v>44</v>
      </c>
      <c r="I52" s="28">
        <v>24</v>
      </c>
      <c r="J52" s="28">
        <v>20</v>
      </c>
      <c r="K52" s="16"/>
      <c r="L52" s="12"/>
      <c r="M52" s="27"/>
      <c r="N52" s="209"/>
      <c r="O52" s="209"/>
      <c r="P52" s="227"/>
      <c r="Q52" s="228"/>
      <c r="R52" s="240"/>
      <c r="S52" s="241" t="s">
        <v>40</v>
      </c>
      <c r="T52" s="221"/>
      <c r="U52" s="221">
        <v>44</v>
      </c>
    </row>
    <row r="53" spans="1:21" ht="25.5" x14ac:dyDescent="0.2">
      <c r="A53" s="34" t="s">
        <v>101</v>
      </c>
      <c r="B53" s="49" t="s">
        <v>102</v>
      </c>
      <c r="C53" s="14"/>
      <c r="D53" s="31"/>
      <c r="E53" s="28">
        <v>7</v>
      </c>
      <c r="F53" s="28">
        <v>76</v>
      </c>
      <c r="G53" s="28">
        <v>6</v>
      </c>
      <c r="H53" s="28">
        <v>58</v>
      </c>
      <c r="I53" s="28">
        <v>42</v>
      </c>
      <c r="J53" s="28">
        <v>16</v>
      </c>
      <c r="K53" s="16"/>
      <c r="L53" s="12">
        <v>2</v>
      </c>
      <c r="M53" s="27">
        <v>10</v>
      </c>
      <c r="N53" s="209"/>
      <c r="O53" s="209"/>
      <c r="P53" s="227"/>
      <c r="Q53" s="228"/>
      <c r="R53" s="240" t="s">
        <v>40</v>
      </c>
      <c r="S53" s="241"/>
      <c r="T53" s="221">
        <v>58</v>
      </c>
      <c r="U53" s="221"/>
    </row>
    <row r="54" spans="1:21" x14ac:dyDescent="0.2">
      <c r="A54" s="34" t="s">
        <v>103</v>
      </c>
      <c r="B54" s="51" t="s">
        <v>104</v>
      </c>
      <c r="C54" s="14"/>
      <c r="D54" s="31" t="s">
        <v>40</v>
      </c>
      <c r="E54" s="31">
        <v>3</v>
      </c>
      <c r="F54" s="28">
        <v>94</v>
      </c>
      <c r="G54" s="28">
        <v>18</v>
      </c>
      <c r="H54" s="28">
        <v>64</v>
      </c>
      <c r="I54" s="28">
        <v>32</v>
      </c>
      <c r="J54" s="28">
        <v>32</v>
      </c>
      <c r="K54" s="16"/>
      <c r="L54" s="12">
        <v>2</v>
      </c>
      <c r="M54" s="27">
        <v>10</v>
      </c>
      <c r="N54" s="209"/>
      <c r="O54" s="209"/>
      <c r="P54" s="227">
        <v>64</v>
      </c>
      <c r="Q54" s="228"/>
      <c r="R54" s="240"/>
      <c r="S54" s="241" t="s">
        <v>40</v>
      </c>
      <c r="T54" s="221"/>
      <c r="U54" s="221"/>
    </row>
    <row r="55" spans="1:21" x14ac:dyDescent="0.2">
      <c r="A55" s="34" t="s">
        <v>105</v>
      </c>
      <c r="B55" s="51" t="s">
        <v>106</v>
      </c>
      <c r="C55" s="14"/>
      <c r="D55" s="31">
        <v>8</v>
      </c>
      <c r="E55" s="31" t="s">
        <v>40</v>
      </c>
      <c r="F55" s="28">
        <v>62</v>
      </c>
      <c r="G55" s="28">
        <v>6</v>
      </c>
      <c r="H55" s="28">
        <v>56</v>
      </c>
      <c r="I55" s="28">
        <v>38</v>
      </c>
      <c r="J55" s="28">
        <v>18</v>
      </c>
      <c r="K55" s="16"/>
      <c r="L55" s="12" t="s">
        <v>40</v>
      </c>
      <c r="M55" s="27" t="s">
        <v>40</v>
      </c>
      <c r="N55" s="209"/>
      <c r="O55" s="209"/>
      <c r="P55" s="227"/>
      <c r="Q55" s="228"/>
      <c r="R55" s="240"/>
      <c r="S55" s="241" t="s">
        <v>40</v>
      </c>
      <c r="T55" s="221"/>
      <c r="U55" s="221">
        <v>56</v>
      </c>
    </row>
    <row r="56" spans="1:21" x14ac:dyDescent="0.2">
      <c r="A56" s="34" t="s">
        <v>107</v>
      </c>
      <c r="B56" s="51" t="s">
        <v>108</v>
      </c>
      <c r="C56" s="52"/>
      <c r="D56" s="53"/>
      <c r="E56" s="53">
        <v>3</v>
      </c>
      <c r="F56" s="28">
        <v>92</v>
      </c>
      <c r="G56" s="28">
        <v>16</v>
      </c>
      <c r="H56" s="28">
        <v>64</v>
      </c>
      <c r="I56" s="28">
        <v>34</v>
      </c>
      <c r="J56" s="28">
        <v>34</v>
      </c>
      <c r="K56" s="16"/>
      <c r="L56" s="12">
        <v>2</v>
      </c>
      <c r="M56" s="27">
        <v>10</v>
      </c>
      <c r="N56" s="209"/>
      <c r="O56" s="209"/>
      <c r="P56" s="227">
        <v>64</v>
      </c>
      <c r="Q56" s="228"/>
      <c r="R56" s="240"/>
      <c r="S56" s="241" t="s">
        <v>40</v>
      </c>
      <c r="T56" s="221"/>
      <c r="U56" s="221"/>
    </row>
    <row r="57" spans="1:21" x14ac:dyDescent="0.2">
      <c r="A57" s="34" t="s">
        <v>109</v>
      </c>
      <c r="B57" s="181" t="s">
        <v>110</v>
      </c>
      <c r="C57" s="149"/>
      <c r="D57" s="182"/>
      <c r="E57" s="182">
        <v>7</v>
      </c>
      <c r="F57" s="28">
        <v>66</v>
      </c>
      <c r="G57" s="28">
        <v>2</v>
      </c>
      <c r="H57" s="28">
        <v>52</v>
      </c>
      <c r="I57" s="28">
        <v>34</v>
      </c>
      <c r="J57" s="28">
        <v>18</v>
      </c>
      <c r="K57" s="29"/>
      <c r="L57" s="12">
        <v>2</v>
      </c>
      <c r="M57" s="27">
        <v>10</v>
      </c>
      <c r="N57" s="209"/>
      <c r="O57" s="209"/>
      <c r="P57" s="227" t="s">
        <v>40</v>
      </c>
      <c r="Q57" s="228"/>
      <c r="R57" s="240"/>
      <c r="S57" s="241"/>
      <c r="T57" s="221">
        <v>52</v>
      </c>
      <c r="U57" s="221"/>
    </row>
    <row r="58" spans="1:21" s="9" customFormat="1" ht="18.600000000000001" customHeight="1" x14ac:dyDescent="0.2">
      <c r="A58" s="258" t="s">
        <v>111</v>
      </c>
      <c r="B58" s="259" t="s">
        <v>76</v>
      </c>
      <c r="C58" s="163">
        <v>0</v>
      </c>
      <c r="D58" s="163">
        <v>13</v>
      </c>
      <c r="E58" s="163">
        <v>9</v>
      </c>
      <c r="F58" s="169">
        <f>F59+F74+F67+F80</f>
        <v>2104</v>
      </c>
      <c r="G58" s="169">
        <f>SUM(G59+G67+G74+G80)</f>
        <v>88</v>
      </c>
      <c r="H58" s="169">
        <f>H59+H74+H67+H80</f>
        <v>1025</v>
      </c>
      <c r="I58" s="169">
        <f>I59+I74+I67+I80</f>
        <v>502</v>
      </c>
      <c r="J58" s="169">
        <f>J59+J74+J67+J80</f>
        <v>293</v>
      </c>
      <c r="K58" s="170">
        <f>K59+K74+K67+K80</f>
        <v>20</v>
      </c>
      <c r="L58" s="168">
        <f>SUM(L59+L67+L74+L80)</f>
        <v>18</v>
      </c>
      <c r="M58" s="168">
        <f>SUM(M67+M74+M80+M59)</f>
        <v>90</v>
      </c>
      <c r="N58" s="169">
        <f>N59+N74+N67+N80</f>
        <v>0</v>
      </c>
      <c r="O58" s="169">
        <f>O59+O74+O67+O80</f>
        <v>0</v>
      </c>
      <c r="P58" s="169">
        <v>0</v>
      </c>
      <c r="Q58" s="169">
        <f>Q59+Q74+Q67+Q80</f>
        <v>292</v>
      </c>
      <c r="R58" s="169">
        <f>R59+R74+R67+R80</f>
        <v>336</v>
      </c>
      <c r="S58" s="169">
        <f>S59+S74+S67+S80</f>
        <v>544</v>
      </c>
      <c r="T58" s="164">
        <f>SUM(T80+T59+T67+T74)</f>
        <v>212</v>
      </c>
      <c r="U58" s="164">
        <f>SUM(U59+U67+U74+U80)</f>
        <v>256</v>
      </c>
    </row>
    <row r="59" spans="1:21" s="9" customFormat="1" ht="30" customHeight="1" x14ac:dyDescent="0.2">
      <c r="A59" s="260" t="s">
        <v>112</v>
      </c>
      <c r="B59" s="261" t="s">
        <v>113</v>
      </c>
      <c r="C59" s="262"/>
      <c r="D59" s="262">
        <v>4</v>
      </c>
      <c r="E59" s="262">
        <v>3</v>
      </c>
      <c r="F59" s="161">
        <f>SUM(F60:F66)</f>
        <v>883</v>
      </c>
      <c r="G59" s="161">
        <f>SUM(G60:G64)</f>
        <v>31</v>
      </c>
      <c r="H59" s="161">
        <f>SUM(H60:H64)</f>
        <v>581</v>
      </c>
      <c r="I59" s="161">
        <f>SUM(I60:I65)</f>
        <v>280</v>
      </c>
      <c r="J59" s="161">
        <f>SUM(J63:J64)</f>
        <v>111</v>
      </c>
      <c r="K59" s="263">
        <f>SUM(K63:K64)</f>
        <v>20</v>
      </c>
      <c r="L59" s="262">
        <f>SUM(L60:L66)</f>
        <v>6</v>
      </c>
      <c r="M59" s="262">
        <f>SUM(M60:M66)</f>
        <v>30</v>
      </c>
      <c r="N59" s="161">
        <f>SUM(N63:N64)</f>
        <v>0</v>
      </c>
      <c r="O59" s="161">
        <f>SUM(O63:O64)</f>
        <v>0</v>
      </c>
      <c r="P59" s="161">
        <v>0</v>
      </c>
      <c r="Q59" s="161">
        <f>SUM(Q63:Q64)</f>
        <v>80</v>
      </c>
      <c r="R59" s="161">
        <f>SUM(R60:R64)</f>
        <v>176</v>
      </c>
      <c r="S59" s="161">
        <f>SUM(S60:S66)</f>
        <v>544</v>
      </c>
      <c r="T59" s="264">
        <v>0</v>
      </c>
      <c r="U59" s="162">
        <v>0</v>
      </c>
    </row>
    <row r="60" spans="1:21" s="9" customFormat="1" ht="17.25" customHeight="1" x14ac:dyDescent="0.2">
      <c r="A60" s="54" t="s">
        <v>114</v>
      </c>
      <c r="B60" s="55" t="s">
        <v>115</v>
      </c>
      <c r="C60" s="55"/>
      <c r="D60" s="55"/>
      <c r="E60" s="56">
        <v>6</v>
      </c>
      <c r="F60" s="30">
        <v>140</v>
      </c>
      <c r="G60" s="30">
        <v>2</v>
      </c>
      <c r="H60" s="30">
        <v>112</v>
      </c>
      <c r="I60" s="30">
        <v>58</v>
      </c>
      <c r="J60" s="30">
        <v>54</v>
      </c>
      <c r="K60" s="57"/>
      <c r="L60" s="12">
        <v>2</v>
      </c>
      <c r="M60" s="12">
        <v>10</v>
      </c>
      <c r="N60" s="207"/>
      <c r="O60" s="207"/>
      <c r="P60" s="198"/>
      <c r="Q60" s="198"/>
      <c r="R60" s="215">
        <v>44</v>
      </c>
      <c r="S60" s="215">
        <v>68</v>
      </c>
      <c r="T60" s="220"/>
      <c r="U60" s="220"/>
    </row>
    <row r="61" spans="1:21" s="9" customFormat="1" ht="27.6" customHeight="1" x14ac:dyDescent="0.2">
      <c r="A61" s="190" t="s">
        <v>116</v>
      </c>
      <c r="B61" s="58" t="s">
        <v>117</v>
      </c>
      <c r="C61" s="58"/>
      <c r="D61" s="59">
        <v>6</v>
      </c>
      <c r="E61" s="60"/>
      <c r="F61" s="61">
        <v>114</v>
      </c>
      <c r="G61" s="61">
        <v>2</v>
      </c>
      <c r="H61" s="61">
        <v>112</v>
      </c>
      <c r="I61" s="61">
        <v>58</v>
      </c>
      <c r="J61" s="61">
        <v>54</v>
      </c>
      <c r="K61" s="62"/>
      <c r="L61" s="59"/>
      <c r="M61" s="59"/>
      <c r="N61" s="213"/>
      <c r="O61" s="213"/>
      <c r="P61" s="202"/>
      <c r="Q61" s="202"/>
      <c r="R61" s="219">
        <v>44</v>
      </c>
      <c r="S61" s="219">
        <v>68</v>
      </c>
      <c r="T61" s="251"/>
      <c r="U61" s="252"/>
    </row>
    <row r="62" spans="1:21" s="9" customFormat="1" ht="16.149999999999999" customHeight="1" x14ac:dyDescent="0.2">
      <c r="A62" s="54" t="s">
        <v>118</v>
      </c>
      <c r="B62" s="55" t="s">
        <v>119</v>
      </c>
      <c r="C62" s="55"/>
      <c r="D62" s="55"/>
      <c r="E62" s="56">
        <v>6</v>
      </c>
      <c r="F62" s="30">
        <v>140</v>
      </c>
      <c r="G62" s="30">
        <v>14</v>
      </c>
      <c r="H62" s="30">
        <v>114</v>
      </c>
      <c r="I62" s="30">
        <v>52</v>
      </c>
      <c r="J62" s="30">
        <v>62</v>
      </c>
      <c r="K62" s="57"/>
      <c r="L62" s="12">
        <v>2</v>
      </c>
      <c r="M62" s="12">
        <v>10</v>
      </c>
      <c r="N62" s="207"/>
      <c r="O62" s="207"/>
      <c r="P62" s="198"/>
      <c r="Q62" s="198"/>
      <c r="R62" s="215">
        <v>44</v>
      </c>
      <c r="S62" s="215">
        <v>68</v>
      </c>
      <c r="T62" s="220"/>
      <c r="U62" s="220"/>
    </row>
    <row r="63" spans="1:21" x14ac:dyDescent="0.2">
      <c r="A63" s="63" t="s">
        <v>120</v>
      </c>
      <c r="B63" s="64" t="s">
        <v>121</v>
      </c>
      <c r="C63" s="16"/>
      <c r="D63" s="16">
        <v>6</v>
      </c>
      <c r="E63" s="16"/>
      <c r="F63" s="16">
        <v>261</v>
      </c>
      <c r="G63" s="16">
        <v>13</v>
      </c>
      <c r="H63" s="16">
        <v>243</v>
      </c>
      <c r="I63" s="44">
        <v>112</v>
      </c>
      <c r="J63" s="16">
        <v>111</v>
      </c>
      <c r="K63" s="29">
        <v>20</v>
      </c>
      <c r="L63" s="16"/>
      <c r="M63" s="16"/>
      <c r="N63" s="207"/>
      <c r="O63" s="208"/>
      <c r="P63" s="199" t="s">
        <v>40</v>
      </c>
      <c r="Q63" s="199">
        <v>80</v>
      </c>
      <c r="R63" s="216">
        <v>44</v>
      </c>
      <c r="S63" s="234">
        <v>124</v>
      </c>
      <c r="T63" s="220"/>
      <c r="U63" s="220"/>
    </row>
    <row r="64" spans="1:21" s="65" customFormat="1" x14ac:dyDescent="0.2">
      <c r="A64" s="34" t="s">
        <v>122</v>
      </c>
      <c r="B64" s="64" t="s">
        <v>123</v>
      </c>
      <c r="C64" s="16"/>
      <c r="D64" s="16">
        <v>6</v>
      </c>
      <c r="E64" s="16"/>
      <c r="F64" s="16">
        <v>108</v>
      </c>
      <c r="G64" s="16"/>
      <c r="H64" s="16"/>
      <c r="I64" s="44"/>
      <c r="J64" s="16"/>
      <c r="K64" s="29"/>
      <c r="L64" s="16"/>
      <c r="M64" s="16"/>
      <c r="N64" s="207"/>
      <c r="O64" s="208"/>
      <c r="P64" s="199"/>
      <c r="Q64" s="229"/>
      <c r="R64" s="216"/>
      <c r="S64" s="234">
        <v>108</v>
      </c>
      <c r="T64" s="220"/>
      <c r="U64" s="220"/>
    </row>
    <row r="65" spans="1:27" s="65" customFormat="1" ht="25.5" x14ac:dyDescent="0.2">
      <c r="A65" s="34" t="s">
        <v>124</v>
      </c>
      <c r="B65" s="66" t="s">
        <v>125</v>
      </c>
      <c r="C65" s="16"/>
      <c r="D65" s="16">
        <v>6</v>
      </c>
      <c r="E65" s="16"/>
      <c r="F65" s="28">
        <v>108</v>
      </c>
      <c r="G65" s="28"/>
      <c r="H65" s="28"/>
      <c r="I65" s="50"/>
      <c r="J65" s="28"/>
      <c r="K65" s="29"/>
      <c r="L65" s="16"/>
      <c r="M65" s="16"/>
      <c r="N65" s="209"/>
      <c r="O65" s="209"/>
      <c r="P65" s="200"/>
      <c r="Q65" s="230"/>
      <c r="R65" s="217"/>
      <c r="S65" s="241">
        <v>108</v>
      </c>
      <c r="T65" s="220"/>
      <c r="U65" s="220"/>
    </row>
    <row r="66" spans="1:27" s="65" customFormat="1" x14ac:dyDescent="0.2">
      <c r="A66" s="34" t="s">
        <v>126</v>
      </c>
      <c r="B66" s="64" t="s">
        <v>127</v>
      </c>
      <c r="C66" s="16"/>
      <c r="D66" s="16"/>
      <c r="E66" s="16">
        <v>6</v>
      </c>
      <c r="F66" s="28">
        <v>12</v>
      </c>
      <c r="G66" s="28"/>
      <c r="H66" s="28"/>
      <c r="I66" s="50"/>
      <c r="J66" s="28"/>
      <c r="K66" s="29"/>
      <c r="L66" s="16">
        <v>2</v>
      </c>
      <c r="M66" s="16">
        <v>10</v>
      </c>
      <c r="N66" s="209"/>
      <c r="O66" s="209"/>
      <c r="P66" s="200"/>
      <c r="Q66" s="230"/>
      <c r="R66" s="217"/>
      <c r="S66" s="241" t="s">
        <v>40</v>
      </c>
      <c r="T66" s="220"/>
      <c r="U66" s="220"/>
    </row>
    <row r="67" spans="1:27" ht="26.45" customHeight="1" x14ac:dyDescent="0.2">
      <c r="A67" s="265" t="s">
        <v>128</v>
      </c>
      <c r="B67" s="266" t="s">
        <v>129</v>
      </c>
      <c r="C67" s="167"/>
      <c r="D67" s="167">
        <v>3</v>
      </c>
      <c r="E67" s="167">
        <v>3</v>
      </c>
      <c r="F67" s="165">
        <f>SUM(F68:F73)</f>
        <v>368</v>
      </c>
      <c r="G67" s="165">
        <f>SUM(G68:G70)</f>
        <v>24</v>
      </c>
      <c r="H67" s="165">
        <f>SUM(H68:H73)</f>
        <v>128</v>
      </c>
      <c r="I67" s="165">
        <f>SUM(I68:I72)</f>
        <v>66</v>
      </c>
      <c r="J67" s="165">
        <f>SUM(J68)</f>
        <v>22</v>
      </c>
      <c r="K67" s="166">
        <v>0</v>
      </c>
      <c r="L67" s="167">
        <v>6</v>
      </c>
      <c r="M67" s="167">
        <f>SUM(M68:M73)</f>
        <v>30</v>
      </c>
      <c r="N67" s="165">
        <v>0</v>
      </c>
      <c r="O67" s="165">
        <f>SUM(O68)</f>
        <v>0</v>
      </c>
      <c r="P67" s="165">
        <f>SUM(P68)</f>
        <v>0</v>
      </c>
      <c r="Q67" s="165">
        <f>SUM(Q68:Q70)</f>
        <v>40</v>
      </c>
      <c r="R67" s="165">
        <f>SUM(R68:R72)</f>
        <v>160</v>
      </c>
      <c r="S67" s="165">
        <f>SUM(S68:S73)</f>
        <v>0</v>
      </c>
      <c r="T67" s="162">
        <v>0</v>
      </c>
      <c r="U67" s="162">
        <v>0</v>
      </c>
    </row>
    <row r="68" spans="1:27" ht="27.6" customHeight="1" x14ac:dyDescent="0.2">
      <c r="A68" s="71" t="s">
        <v>130</v>
      </c>
      <c r="B68" s="68" t="s">
        <v>131</v>
      </c>
      <c r="C68" s="16"/>
      <c r="D68" s="16" t="s">
        <v>40</v>
      </c>
      <c r="E68" s="160">
        <v>5</v>
      </c>
      <c r="F68" s="27">
        <v>62</v>
      </c>
      <c r="G68" s="27">
        <v>6</v>
      </c>
      <c r="H68" s="27">
        <v>44</v>
      </c>
      <c r="I68" s="27">
        <v>22</v>
      </c>
      <c r="J68" s="27">
        <v>22</v>
      </c>
      <c r="K68" s="35"/>
      <c r="L68" s="12">
        <v>2</v>
      </c>
      <c r="M68" s="12">
        <v>10</v>
      </c>
      <c r="N68" s="210"/>
      <c r="O68" s="210"/>
      <c r="P68" s="201"/>
      <c r="Q68" s="200" t="s">
        <v>40</v>
      </c>
      <c r="R68" s="217">
        <v>44</v>
      </c>
      <c r="S68" s="217"/>
      <c r="T68" s="220"/>
      <c r="U68" s="220"/>
    </row>
    <row r="69" spans="1:27" ht="27" customHeight="1" x14ac:dyDescent="0.2">
      <c r="A69" s="34" t="s">
        <v>132</v>
      </c>
      <c r="B69" s="68" t="s">
        <v>133</v>
      </c>
      <c r="C69" s="16"/>
      <c r="D69" s="16"/>
      <c r="E69" s="160">
        <v>5</v>
      </c>
      <c r="F69" s="27">
        <v>64</v>
      </c>
      <c r="G69" s="27">
        <v>8</v>
      </c>
      <c r="H69" s="27">
        <v>44</v>
      </c>
      <c r="I69" s="27">
        <v>22</v>
      </c>
      <c r="J69" s="27">
        <v>22</v>
      </c>
      <c r="K69" s="35"/>
      <c r="L69" s="12">
        <v>2</v>
      </c>
      <c r="M69" s="12">
        <v>10</v>
      </c>
      <c r="N69" s="210"/>
      <c r="O69" s="210"/>
      <c r="P69" s="201"/>
      <c r="Q69" s="200"/>
      <c r="R69" s="217">
        <v>44</v>
      </c>
      <c r="S69" s="217"/>
      <c r="T69" s="220"/>
      <c r="U69" s="220"/>
    </row>
    <row r="70" spans="1:27" ht="12.6" customHeight="1" x14ac:dyDescent="0.2">
      <c r="A70" s="34" t="s">
        <v>134</v>
      </c>
      <c r="B70" s="68" t="s">
        <v>135</v>
      </c>
      <c r="C70" s="16"/>
      <c r="D70" s="16">
        <v>4</v>
      </c>
      <c r="E70" s="69"/>
      <c r="F70" s="27">
        <v>50</v>
      </c>
      <c r="G70" s="27">
        <v>10</v>
      </c>
      <c r="H70" s="27">
        <v>40</v>
      </c>
      <c r="I70" s="27">
        <v>22</v>
      </c>
      <c r="J70" s="27">
        <v>18</v>
      </c>
      <c r="K70" s="35"/>
      <c r="L70" s="12"/>
      <c r="M70" s="12"/>
      <c r="N70" s="210"/>
      <c r="O70" s="210"/>
      <c r="P70" s="201"/>
      <c r="Q70" s="200">
        <v>40</v>
      </c>
      <c r="R70" s="217"/>
      <c r="S70" s="217"/>
      <c r="T70" s="220"/>
      <c r="U70" s="220"/>
    </row>
    <row r="71" spans="1:27" ht="13.5" customHeight="1" x14ac:dyDescent="0.2">
      <c r="A71" s="34" t="s">
        <v>136</v>
      </c>
      <c r="B71" s="64" t="s">
        <v>123</v>
      </c>
      <c r="C71" s="16"/>
      <c r="D71" s="16">
        <v>5</v>
      </c>
      <c r="E71" s="69"/>
      <c r="F71" s="28">
        <v>72</v>
      </c>
      <c r="G71" s="28"/>
      <c r="H71" s="28"/>
      <c r="I71" s="28"/>
      <c r="J71" s="28"/>
      <c r="K71" s="71"/>
      <c r="L71" s="16"/>
      <c r="M71" s="16"/>
      <c r="N71" s="207"/>
      <c r="O71" s="209"/>
      <c r="P71" s="200"/>
      <c r="Q71" s="200"/>
      <c r="R71" s="241">
        <v>72</v>
      </c>
      <c r="S71" s="236"/>
      <c r="T71" s="220"/>
      <c r="U71" s="220"/>
    </row>
    <row r="72" spans="1:27" ht="23.25" customHeight="1" x14ac:dyDescent="0.2">
      <c r="A72" s="34" t="s">
        <v>137</v>
      </c>
      <c r="B72" s="64" t="s">
        <v>138</v>
      </c>
      <c r="C72" s="16"/>
      <c r="D72" s="16">
        <v>5</v>
      </c>
      <c r="E72" s="69"/>
      <c r="F72" s="28">
        <v>108</v>
      </c>
      <c r="G72" s="28"/>
      <c r="H72" s="28"/>
      <c r="I72" s="28"/>
      <c r="J72" s="28"/>
      <c r="K72" s="29"/>
      <c r="L72" s="16"/>
      <c r="M72" s="16"/>
      <c r="N72" s="209"/>
      <c r="O72" s="209"/>
      <c r="P72" s="200"/>
      <c r="Q72" s="200"/>
      <c r="R72" s="241" t="s">
        <v>40</v>
      </c>
      <c r="S72" s="236" t="s">
        <v>40</v>
      </c>
      <c r="T72" s="220"/>
      <c r="U72" s="220"/>
    </row>
    <row r="73" spans="1:27" ht="13.5" customHeight="1" x14ac:dyDescent="0.2">
      <c r="A73" s="70" t="s">
        <v>139</v>
      </c>
      <c r="B73" s="64" t="s">
        <v>127</v>
      </c>
      <c r="C73" s="16"/>
      <c r="D73" s="16"/>
      <c r="E73" s="16">
        <v>5</v>
      </c>
      <c r="F73" s="28">
        <v>12</v>
      </c>
      <c r="G73" s="28"/>
      <c r="H73" s="28"/>
      <c r="I73" s="28"/>
      <c r="J73" s="28"/>
      <c r="K73" s="29"/>
      <c r="L73" s="16">
        <v>2</v>
      </c>
      <c r="M73" s="16">
        <v>10</v>
      </c>
      <c r="N73" s="209"/>
      <c r="O73" s="209"/>
      <c r="P73" s="200"/>
      <c r="Q73" s="200"/>
      <c r="R73" s="241"/>
      <c r="S73" s="236"/>
      <c r="T73" s="220"/>
      <c r="U73" s="220"/>
    </row>
    <row r="74" spans="1:27" s="72" customFormat="1" ht="43.5" customHeight="1" x14ac:dyDescent="0.2">
      <c r="A74" s="265" t="s">
        <v>140</v>
      </c>
      <c r="B74" s="267" t="s">
        <v>141</v>
      </c>
      <c r="C74" s="268"/>
      <c r="D74" s="167">
        <v>4</v>
      </c>
      <c r="E74" s="167">
        <v>1</v>
      </c>
      <c r="F74" s="165">
        <f>SUM(F75:F79)</f>
        <v>434</v>
      </c>
      <c r="G74" s="165">
        <f>SUM(G75:G77)</f>
        <v>26</v>
      </c>
      <c r="H74" s="165">
        <f>SUM(H75:H76)</f>
        <v>216</v>
      </c>
      <c r="I74" s="165">
        <f>SUM(I75:I76)</f>
        <v>116</v>
      </c>
      <c r="J74" s="165">
        <f>SUM(J75:J76)</f>
        <v>100</v>
      </c>
      <c r="K74" s="166">
        <f>SUM(K76)</f>
        <v>0</v>
      </c>
      <c r="L74" s="167">
        <f>SUM(L75:L79)</f>
        <v>2</v>
      </c>
      <c r="M74" s="167">
        <f>SUM(M75:M79)</f>
        <v>10</v>
      </c>
      <c r="N74" s="165">
        <f>SUM(N76)</f>
        <v>0</v>
      </c>
      <c r="O74" s="165">
        <f>SUM(O76)</f>
        <v>0</v>
      </c>
      <c r="P74" s="165">
        <f>SUM(P76)</f>
        <v>0</v>
      </c>
      <c r="Q74" s="165">
        <v>0</v>
      </c>
      <c r="R74" s="165">
        <f>SUM(R76)</f>
        <v>0</v>
      </c>
      <c r="S74" s="165">
        <v>0</v>
      </c>
      <c r="T74" s="162">
        <f>SUM(T75:T78)</f>
        <v>212</v>
      </c>
      <c r="U74" s="162">
        <f>SUM(U75:U79)</f>
        <v>112</v>
      </c>
      <c r="V74" s="73"/>
      <c r="W74" s="73"/>
      <c r="X74" s="73"/>
      <c r="Y74" s="73"/>
      <c r="Z74" s="73"/>
      <c r="AA74" s="73"/>
    </row>
    <row r="75" spans="1:27" s="72" customFormat="1" ht="25.15" customHeight="1" x14ac:dyDescent="0.2">
      <c r="A75" s="67" t="s">
        <v>142</v>
      </c>
      <c r="B75" s="64" t="s">
        <v>143</v>
      </c>
      <c r="C75" s="74"/>
      <c r="D75" s="16">
        <v>8</v>
      </c>
      <c r="E75" s="74"/>
      <c r="F75" s="27">
        <v>122</v>
      </c>
      <c r="G75" s="27">
        <v>14</v>
      </c>
      <c r="H75" s="27">
        <v>108</v>
      </c>
      <c r="I75" s="27">
        <v>60</v>
      </c>
      <c r="J75" s="27">
        <v>48</v>
      </c>
      <c r="K75" s="75"/>
      <c r="L75" s="76"/>
      <c r="M75" s="76"/>
      <c r="N75" s="210"/>
      <c r="O75" s="210"/>
      <c r="P75" s="201"/>
      <c r="Q75" s="200" t="s">
        <v>40</v>
      </c>
      <c r="R75" s="218"/>
      <c r="S75" s="217"/>
      <c r="T75" s="221">
        <v>52</v>
      </c>
      <c r="U75" s="221">
        <v>56</v>
      </c>
      <c r="V75" s="73"/>
      <c r="W75" s="73"/>
      <c r="X75" s="73"/>
      <c r="Y75" s="73"/>
      <c r="Z75" s="73"/>
      <c r="AA75" s="73"/>
    </row>
    <row r="76" spans="1:27" ht="25.5" x14ac:dyDescent="0.2">
      <c r="A76" s="67" t="s">
        <v>144</v>
      </c>
      <c r="B76" s="64" t="s">
        <v>145</v>
      </c>
      <c r="C76" s="74"/>
      <c r="D76" s="16">
        <v>8</v>
      </c>
      <c r="E76" s="74"/>
      <c r="F76" s="28">
        <v>120</v>
      </c>
      <c r="G76" s="28">
        <v>12</v>
      </c>
      <c r="H76" s="28">
        <v>108</v>
      </c>
      <c r="I76" s="28">
        <v>56</v>
      </c>
      <c r="J76" s="28">
        <v>52</v>
      </c>
      <c r="K76" s="29"/>
      <c r="L76" s="12"/>
      <c r="M76" s="12"/>
      <c r="N76" s="207"/>
      <c r="O76" s="208"/>
      <c r="P76" s="199"/>
      <c r="Q76" s="199"/>
      <c r="R76" s="242" t="s">
        <v>40</v>
      </c>
      <c r="S76" s="233"/>
      <c r="T76" s="221">
        <v>52</v>
      </c>
      <c r="U76" s="221">
        <v>56</v>
      </c>
    </row>
    <row r="77" spans="1:27" x14ac:dyDescent="0.2">
      <c r="A77" s="45" t="s">
        <v>146</v>
      </c>
      <c r="B77" s="64" t="s">
        <v>147</v>
      </c>
      <c r="C77" s="74"/>
      <c r="D77" s="16">
        <v>7</v>
      </c>
      <c r="E77" s="74"/>
      <c r="F77" s="28">
        <v>72</v>
      </c>
      <c r="G77" s="28"/>
      <c r="H77" s="28"/>
      <c r="I77" s="28"/>
      <c r="J77" s="28"/>
      <c r="K77" s="29"/>
      <c r="L77" s="12"/>
      <c r="M77" s="12"/>
      <c r="N77" s="207"/>
      <c r="O77" s="208"/>
      <c r="P77" s="199"/>
      <c r="Q77" s="199"/>
      <c r="R77" s="242"/>
      <c r="S77" s="233"/>
      <c r="T77" s="221">
        <v>72</v>
      </c>
      <c r="U77" s="221" t="s">
        <v>148</v>
      </c>
    </row>
    <row r="78" spans="1:27" s="3" customFormat="1" ht="25.5" x14ac:dyDescent="0.2">
      <c r="A78" s="176" t="s">
        <v>149</v>
      </c>
      <c r="B78" s="66" t="s">
        <v>150</v>
      </c>
      <c r="C78" s="74"/>
      <c r="D78" s="12">
        <v>8</v>
      </c>
      <c r="E78" s="74"/>
      <c r="F78" s="28">
        <v>108</v>
      </c>
      <c r="G78" s="28"/>
      <c r="H78" s="28"/>
      <c r="I78" s="28"/>
      <c r="J78" s="28"/>
      <c r="K78" s="35"/>
      <c r="L78" s="12"/>
      <c r="M78" s="12"/>
      <c r="N78" s="207"/>
      <c r="O78" s="208"/>
      <c r="P78" s="199"/>
      <c r="Q78" s="199"/>
      <c r="R78" s="242"/>
      <c r="S78" s="233"/>
      <c r="T78" s="221">
        <v>36</v>
      </c>
      <c r="U78" s="221" t="s">
        <v>40</v>
      </c>
    </row>
    <row r="79" spans="1:27" s="3" customFormat="1" x14ac:dyDescent="0.2">
      <c r="A79" s="77" t="s">
        <v>151</v>
      </c>
      <c r="B79" s="78" t="s">
        <v>127</v>
      </c>
      <c r="C79" s="171"/>
      <c r="D79" s="154"/>
      <c r="E79" s="171">
        <v>8</v>
      </c>
      <c r="F79" s="28">
        <v>12</v>
      </c>
      <c r="G79" s="28"/>
      <c r="H79" s="28"/>
      <c r="I79" s="28"/>
      <c r="J79" s="28"/>
      <c r="K79" s="35"/>
      <c r="L79" s="12">
        <v>2</v>
      </c>
      <c r="M79" s="12">
        <v>10</v>
      </c>
      <c r="N79" s="209"/>
      <c r="O79" s="209"/>
      <c r="P79" s="200"/>
      <c r="Q79" s="200"/>
      <c r="R79" s="243"/>
      <c r="S79" s="236"/>
      <c r="T79" s="220"/>
      <c r="U79" s="220"/>
    </row>
    <row r="80" spans="1:27" ht="25.5" x14ac:dyDescent="0.2">
      <c r="A80" s="257" t="s">
        <v>152</v>
      </c>
      <c r="B80" s="269" t="s">
        <v>153</v>
      </c>
      <c r="C80" s="270"/>
      <c r="D80" s="271">
        <v>2</v>
      </c>
      <c r="E80" s="270">
        <v>2</v>
      </c>
      <c r="F80" s="165">
        <f>SUM(F81:F85)</f>
        <v>419</v>
      </c>
      <c r="G80" s="165">
        <f>SUM(G81:G82)</f>
        <v>7</v>
      </c>
      <c r="H80" s="165">
        <f>SUM(H81:H82)</f>
        <v>100</v>
      </c>
      <c r="I80" s="165">
        <f>SUM(I81:I82)</f>
        <v>40</v>
      </c>
      <c r="J80" s="165">
        <f>SUM(J81:J82)</f>
        <v>60</v>
      </c>
      <c r="K80" s="166">
        <v>0</v>
      </c>
      <c r="L80" s="167">
        <f>SUM(L81:L84)</f>
        <v>4</v>
      </c>
      <c r="M80" s="167">
        <f>SUM(M81:M84)</f>
        <v>20</v>
      </c>
      <c r="N80" s="165">
        <f>SUM(N81)</f>
        <v>0</v>
      </c>
      <c r="O80" s="165">
        <f>SUM(O81)</f>
        <v>0</v>
      </c>
      <c r="P80" s="165">
        <f>SUM(P81:P82)</f>
        <v>0</v>
      </c>
      <c r="Q80" s="165">
        <f>SUM(Q81:Q82)</f>
        <v>172</v>
      </c>
      <c r="R80" s="165">
        <f>SUM(R81:R82)</f>
        <v>0</v>
      </c>
      <c r="S80" s="165">
        <f>SUM(S81:S82)</f>
        <v>0</v>
      </c>
      <c r="T80" s="162">
        <v>0</v>
      </c>
      <c r="U80" s="162">
        <v>144</v>
      </c>
    </row>
    <row r="81" spans="1:21" x14ac:dyDescent="0.2">
      <c r="A81" s="45" t="s">
        <v>154</v>
      </c>
      <c r="B81" s="81" t="s">
        <v>155</v>
      </c>
      <c r="C81" s="183"/>
      <c r="D81" s="183"/>
      <c r="E81" s="183">
        <v>4</v>
      </c>
      <c r="F81" s="28">
        <v>119</v>
      </c>
      <c r="G81" s="28">
        <v>7</v>
      </c>
      <c r="H81" s="28">
        <v>100</v>
      </c>
      <c r="I81" s="28">
        <v>40</v>
      </c>
      <c r="J81" s="28">
        <v>60</v>
      </c>
      <c r="K81" s="71"/>
      <c r="L81" s="16">
        <v>2</v>
      </c>
      <c r="M81" s="16">
        <v>10</v>
      </c>
      <c r="N81" s="207"/>
      <c r="O81" s="209"/>
      <c r="P81" s="200" t="s">
        <v>40</v>
      </c>
      <c r="Q81" s="200">
        <v>100</v>
      </c>
      <c r="R81" s="243"/>
      <c r="S81" s="244"/>
      <c r="T81" s="253"/>
      <c r="U81" s="253"/>
    </row>
    <row r="82" spans="1:21" x14ac:dyDescent="0.2">
      <c r="A82" s="45" t="s">
        <v>156</v>
      </c>
      <c r="B82" s="82" t="s">
        <v>157</v>
      </c>
      <c r="C82" s="183"/>
      <c r="D82" s="183">
        <v>4</v>
      </c>
      <c r="E82" s="183"/>
      <c r="F82" s="28">
        <v>72</v>
      </c>
      <c r="G82" s="28"/>
      <c r="H82" s="28"/>
      <c r="I82" s="28"/>
      <c r="J82" s="28"/>
      <c r="K82" s="71"/>
      <c r="L82" s="16"/>
      <c r="M82" s="16"/>
      <c r="N82" s="207"/>
      <c r="O82" s="209"/>
      <c r="P82" s="200"/>
      <c r="Q82" s="200">
        <v>72</v>
      </c>
      <c r="R82" s="243"/>
      <c r="S82" s="244"/>
      <c r="T82" s="253"/>
      <c r="U82" s="253"/>
    </row>
    <row r="83" spans="1:21" x14ac:dyDescent="0.2">
      <c r="A83" s="11" t="s">
        <v>158</v>
      </c>
      <c r="B83" s="78" t="s">
        <v>159</v>
      </c>
      <c r="C83" s="184"/>
      <c r="D83" s="184">
        <v>4</v>
      </c>
      <c r="E83" s="184"/>
      <c r="F83" s="28">
        <v>72</v>
      </c>
      <c r="G83" s="28"/>
      <c r="H83" s="28"/>
      <c r="I83" s="28"/>
      <c r="J83" s="28"/>
      <c r="K83" s="71"/>
      <c r="L83" s="16"/>
      <c r="M83" s="16"/>
      <c r="N83" s="207"/>
      <c r="O83" s="209"/>
      <c r="P83" s="200"/>
      <c r="Q83" s="200">
        <v>72</v>
      </c>
      <c r="R83" s="243"/>
      <c r="S83" s="244"/>
      <c r="T83" s="253"/>
      <c r="U83" s="253"/>
    </row>
    <row r="84" spans="1:21" x14ac:dyDescent="0.2">
      <c r="A84" s="83" t="s">
        <v>160</v>
      </c>
      <c r="B84" s="78" t="s">
        <v>127</v>
      </c>
      <c r="C84" s="185"/>
      <c r="D84" s="186"/>
      <c r="E84" s="160">
        <v>4</v>
      </c>
      <c r="F84" s="28">
        <v>12</v>
      </c>
      <c r="G84" s="28"/>
      <c r="H84" s="28"/>
      <c r="I84" s="28"/>
      <c r="J84" s="28"/>
      <c r="K84" s="29"/>
      <c r="L84" s="16">
        <v>2</v>
      </c>
      <c r="M84" s="16">
        <v>10</v>
      </c>
      <c r="N84" s="209"/>
      <c r="O84" s="209"/>
      <c r="P84" s="200"/>
      <c r="Q84" s="200"/>
      <c r="R84" s="243"/>
      <c r="S84" s="244"/>
      <c r="T84" s="253"/>
      <c r="U84" s="253"/>
    </row>
    <row r="85" spans="1:21" ht="25.5" x14ac:dyDescent="0.2">
      <c r="A85" s="156" t="s">
        <v>161</v>
      </c>
      <c r="B85" s="155" t="s">
        <v>162</v>
      </c>
      <c r="C85" s="187"/>
      <c r="D85" s="12">
        <v>8</v>
      </c>
      <c r="E85" s="188"/>
      <c r="F85" s="28">
        <v>144</v>
      </c>
      <c r="G85" s="28"/>
      <c r="H85" s="28"/>
      <c r="I85" s="28"/>
      <c r="J85" s="28"/>
      <c r="K85" s="29"/>
      <c r="L85" s="16"/>
      <c r="M85" s="16"/>
      <c r="N85" s="209"/>
      <c r="O85" s="209"/>
      <c r="P85" s="200"/>
      <c r="Q85" s="200"/>
      <c r="R85" s="243"/>
      <c r="S85" s="244"/>
      <c r="T85" s="253"/>
      <c r="U85" s="221">
        <v>144</v>
      </c>
    </row>
    <row r="86" spans="1:21" x14ac:dyDescent="0.2">
      <c r="A86" s="167" t="s">
        <v>163</v>
      </c>
      <c r="B86" s="272" t="s">
        <v>164</v>
      </c>
      <c r="C86" s="273"/>
      <c r="D86" s="272"/>
      <c r="E86" s="274"/>
      <c r="F86" s="274">
        <v>216</v>
      </c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5"/>
      <c r="S86" s="276"/>
      <c r="T86" s="277"/>
      <c r="U86" s="256" t="s">
        <v>165</v>
      </c>
    </row>
    <row r="87" spans="1:21" ht="14.45" customHeight="1" x14ac:dyDescent="0.2">
      <c r="A87" s="76" t="s">
        <v>166</v>
      </c>
      <c r="B87" s="195" t="s">
        <v>167</v>
      </c>
      <c r="C87" s="159"/>
      <c r="D87" s="84"/>
      <c r="E87" s="27"/>
      <c r="F87" s="27">
        <v>36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79"/>
      <c r="S87" s="80"/>
      <c r="T87" s="47"/>
      <c r="U87" s="47"/>
    </row>
    <row r="88" spans="1:21" x14ac:dyDescent="0.2">
      <c r="A88" s="76" t="s">
        <v>168</v>
      </c>
      <c r="B88" s="157" t="s">
        <v>169</v>
      </c>
      <c r="C88" s="85"/>
      <c r="D88" s="84"/>
      <c r="E88" s="27"/>
      <c r="F88" s="27">
        <v>72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79"/>
      <c r="S88" s="80"/>
      <c r="T88" s="47"/>
      <c r="U88" s="47"/>
    </row>
    <row r="89" spans="1:21" ht="26.45" customHeight="1" x14ac:dyDescent="0.2">
      <c r="A89" s="5" t="s">
        <v>170</v>
      </c>
      <c r="B89" s="175" t="s">
        <v>171</v>
      </c>
      <c r="C89" s="85"/>
      <c r="D89" s="84"/>
      <c r="E89" s="27"/>
      <c r="F89" s="27">
        <v>72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79"/>
      <c r="S89" s="80"/>
      <c r="T89" s="47"/>
      <c r="U89" s="47"/>
    </row>
    <row r="90" spans="1:21" x14ac:dyDescent="0.2">
      <c r="A90" s="5" t="s">
        <v>172</v>
      </c>
      <c r="B90" s="158" t="s">
        <v>173</v>
      </c>
      <c r="C90" s="84"/>
      <c r="D90" s="84"/>
      <c r="E90" s="27"/>
      <c r="F90" s="27">
        <v>36</v>
      </c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79"/>
      <c r="S90" s="80"/>
      <c r="T90" s="47"/>
      <c r="U90" s="47"/>
    </row>
    <row r="91" spans="1:21" ht="14.25" x14ac:dyDescent="0.2">
      <c r="A91" s="25"/>
      <c r="B91" s="86" t="s">
        <v>174</v>
      </c>
      <c r="C91" s="86"/>
      <c r="D91" s="86"/>
      <c r="E91" s="87"/>
      <c r="F91" s="28">
        <f>F30+F36+F40+F86</f>
        <v>4464</v>
      </c>
      <c r="G91" s="28"/>
      <c r="H91" s="28">
        <f>H30+H40+H36</f>
        <v>2817</v>
      </c>
      <c r="I91" s="28">
        <f>I30+I40+I36</f>
        <v>1322</v>
      </c>
      <c r="J91" s="28">
        <f>J30+J40+J36</f>
        <v>1445</v>
      </c>
      <c r="K91" s="28">
        <f>K30+K40</f>
        <v>20</v>
      </c>
      <c r="L91" s="28"/>
      <c r="M91" s="28"/>
      <c r="N91" s="28">
        <f t="shared" ref="N91:S91" si="4">N30+N40</f>
        <v>0</v>
      </c>
      <c r="O91" s="28">
        <f t="shared" si="4"/>
        <v>0</v>
      </c>
      <c r="P91" s="27">
        <f t="shared" si="4"/>
        <v>424</v>
      </c>
      <c r="Q91" s="27">
        <f t="shared" si="4"/>
        <v>620</v>
      </c>
      <c r="R91" s="28">
        <f t="shared" si="4"/>
        <v>432</v>
      </c>
      <c r="S91" s="28">
        <f t="shared" si="4"/>
        <v>742</v>
      </c>
      <c r="T91" s="17">
        <v>532</v>
      </c>
      <c r="U91" s="17">
        <v>510</v>
      </c>
    </row>
    <row r="92" spans="1:21" ht="14.25" x14ac:dyDescent="0.2">
      <c r="A92" s="25"/>
      <c r="B92" s="88" t="s">
        <v>175</v>
      </c>
      <c r="C92" s="86"/>
      <c r="D92" s="86"/>
      <c r="E92" s="36"/>
      <c r="F92" s="89">
        <f>SUM(F12+F91)</f>
        <v>5940</v>
      </c>
      <c r="G92" s="89"/>
      <c r="H92" s="89">
        <f>H12+H30+H40+H36</f>
        <v>4171</v>
      </c>
      <c r="I92" s="89">
        <f>I12+I30+I40+I36</f>
        <v>1926</v>
      </c>
      <c r="J92" s="89">
        <f>J12+J30+J40</f>
        <v>2115</v>
      </c>
      <c r="K92" s="89">
        <f>K12+K30+K40</f>
        <v>20</v>
      </c>
      <c r="L92" s="89"/>
      <c r="M92" s="89"/>
      <c r="N92" s="89">
        <f>N12+N30+N40</f>
        <v>648</v>
      </c>
      <c r="O92" s="89">
        <f>O12+O30+O40</f>
        <v>710</v>
      </c>
      <c r="P92" s="36">
        <f>P30+P40</f>
        <v>424</v>
      </c>
      <c r="Q92" s="36">
        <f>Q30+Q40</f>
        <v>620</v>
      </c>
      <c r="R92" s="89">
        <f>R30+R40</f>
        <v>432</v>
      </c>
      <c r="S92" s="89">
        <f>S30+S40</f>
        <v>742</v>
      </c>
      <c r="T92" s="37">
        <v>532</v>
      </c>
      <c r="U92" s="37">
        <v>510</v>
      </c>
    </row>
    <row r="93" spans="1:21" s="9" customFormat="1" x14ac:dyDescent="0.2">
      <c r="A93" s="4"/>
      <c r="B93" s="90"/>
      <c r="C93" s="90"/>
      <c r="D93" s="90"/>
      <c r="E93" s="4"/>
      <c r="F93" s="4"/>
      <c r="G93" s="4"/>
      <c r="H93" s="4"/>
      <c r="I93" s="4"/>
      <c r="J93" s="4"/>
      <c r="K93" s="91"/>
      <c r="L93" s="91"/>
      <c r="M93" s="91"/>
      <c r="N93" s="76"/>
      <c r="O93" s="76"/>
      <c r="P93" s="76"/>
      <c r="Q93" s="76"/>
      <c r="R93" s="4"/>
      <c r="S93" s="17"/>
      <c r="T93" s="37"/>
      <c r="U93" s="37"/>
    </row>
    <row r="94" spans="1:21" ht="21.75" customHeight="1" x14ac:dyDescent="0.2">
      <c r="A94" s="282" t="s">
        <v>176</v>
      </c>
      <c r="B94" s="283"/>
      <c r="C94" s="283"/>
      <c r="D94" s="283"/>
      <c r="E94" s="283"/>
      <c r="F94" s="283"/>
      <c r="G94" s="284"/>
      <c r="H94" s="291" t="s">
        <v>177</v>
      </c>
      <c r="I94" s="282" t="s">
        <v>178</v>
      </c>
      <c r="J94" s="294"/>
      <c r="K94" s="295"/>
      <c r="L94" s="92"/>
      <c r="M94" s="92"/>
      <c r="N94" s="12">
        <v>12</v>
      </c>
      <c r="O94" s="12">
        <v>13</v>
      </c>
      <c r="P94" s="12">
        <v>10</v>
      </c>
      <c r="Q94" s="12">
        <v>11</v>
      </c>
      <c r="R94" s="16">
        <v>10</v>
      </c>
      <c r="S94" s="44">
        <v>10</v>
      </c>
      <c r="T94" s="44">
        <v>6</v>
      </c>
      <c r="U94" s="44">
        <v>11</v>
      </c>
    </row>
    <row r="95" spans="1:21" ht="12.75" customHeight="1" x14ac:dyDescent="0.2">
      <c r="A95" s="285"/>
      <c r="B95" s="286"/>
      <c r="C95" s="286"/>
      <c r="D95" s="286"/>
      <c r="E95" s="286"/>
      <c r="F95" s="286"/>
      <c r="G95" s="287"/>
      <c r="H95" s="292"/>
      <c r="I95" s="282" t="s">
        <v>179</v>
      </c>
      <c r="J95" s="294"/>
      <c r="K95" s="295"/>
      <c r="L95" s="92"/>
      <c r="M95" s="92"/>
      <c r="N95" s="12" t="s">
        <v>180</v>
      </c>
      <c r="O95" s="12" t="s">
        <v>180</v>
      </c>
      <c r="P95" s="12" t="s">
        <v>40</v>
      </c>
      <c r="Q95" s="12">
        <v>1</v>
      </c>
      <c r="R95" s="16" t="s">
        <v>40</v>
      </c>
      <c r="S95" s="16">
        <v>1</v>
      </c>
      <c r="T95" s="44">
        <v>1</v>
      </c>
      <c r="U95" s="17">
        <v>0</v>
      </c>
    </row>
    <row r="96" spans="1:21" ht="39.75" customHeight="1" x14ac:dyDescent="0.2">
      <c r="A96" s="285"/>
      <c r="B96" s="286"/>
      <c r="C96" s="286"/>
      <c r="D96" s="286"/>
      <c r="E96" s="286"/>
      <c r="F96" s="286"/>
      <c r="G96" s="287"/>
      <c r="H96" s="292"/>
      <c r="I96" s="282" t="s">
        <v>181</v>
      </c>
      <c r="J96" s="294"/>
      <c r="K96" s="295"/>
      <c r="L96" s="92"/>
      <c r="M96" s="92"/>
      <c r="N96" s="12" t="s">
        <v>180</v>
      </c>
      <c r="O96" s="12" t="s">
        <v>180</v>
      </c>
      <c r="P96" s="12" t="s">
        <v>40</v>
      </c>
      <c r="Q96" s="12">
        <v>1</v>
      </c>
      <c r="R96" s="16">
        <v>2</v>
      </c>
      <c r="S96" s="93">
        <v>1</v>
      </c>
      <c r="T96" s="17"/>
      <c r="U96" s="44">
        <v>2</v>
      </c>
    </row>
    <row r="97" spans="1:21" ht="12.75" customHeight="1" x14ac:dyDescent="0.2">
      <c r="A97" s="285"/>
      <c r="B97" s="286"/>
      <c r="C97" s="286"/>
      <c r="D97" s="286"/>
      <c r="E97" s="286"/>
      <c r="F97" s="286"/>
      <c r="G97" s="287"/>
      <c r="H97" s="292"/>
      <c r="I97" s="282" t="s">
        <v>182</v>
      </c>
      <c r="J97" s="294"/>
      <c r="K97" s="295"/>
      <c r="L97" s="92"/>
      <c r="M97" s="92"/>
      <c r="N97" s="12" t="s">
        <v>180</v>
      </c>
      <c r="O97" s="12">
        <v>4</v>
      </c>
      <c r="P97" s="12">
        <v>3</v>
      </c>
      <c r="Q97" s="12">
        <v>3</v>
      </c>
      <c r="R97" s="16">
        <v>4</v>
      </c>
      <c r="S97" s="16">
        <v>3</v>
      </c>
      <c r="T97" s="44">
        <v>3</v>
      </c>
      <c r="U97" s="44">
        <v>3</v>
      </c>
    </row>
    <row r="98" spans="1:21" ht="12.75" customHeight="1" x14ac:dyDescent="0.2">
      <c r="A98" s="285"/>
      <c r="B98" s="286"/>
      <c r="C98" s="286"/>
      <c r="D98" s="286"/>
      <c r="E98" s="286"/>
      <c r="F98" s="286"/>
      <c r="G98" s="287"/>
      <c r="H98" s="292"/>
      <c r="I98" s="282" t="s">
        <v>183</v>
      </c>
      <c r="J98" s="294"/>
      <c r="K98" s="295"/>
      <c r="L98" s="92"/>
      <c r="M98" s="92"/>
      <c r="N98" s="12">
        <v>2</v>
      </c>
      <c r="O98" s="12">
        <v>9</v>
      </c>
      <c r="P98" s="12">
        <v>1</v>
      </c>
      <c r="Q98" s="12">
        <v>6</v>
      </c>
      <c r="R98" s="16">
        <v>6</v>
      </c>
      <c r="S98" s="16">
        <v>7</v>
      </c>
      <c r="T98" s="44">
        <v>3</v>
      </c>
      <c r="U98" s="44">
        <v>8</v>
      </c>
    </row>
    <row r="99" spans="1:21" ht="12.75" customHeight="1" x14ac:dyDescent="0.2">
      <c r="A99" s="288"/>
      <c r="B99" s="289"/>
      <c r="C99" s="289"/>
      <c r="D99" s="289"/>
      <c r="E99" s="289"/>
      <c r="F99" s="289"/>
      <c r="G99" s="290"/>
      <c r="H99" s="293"/>
      <c r="I99" s="282" t="s">
        <v>184</v>
      </c>
      <c r="J99" s="294"/>
      <c r="K99" s="295"/>
      <c r="L99" s="92"/>
      <c r="M99" s="92"/>
      <c r="N99" s="12">
        <v>1</v>
      </c>
      <c r="O99" s="12">
        <v>0</v>
      </c>
      <c r="P99" s="12">
        <v>1</v>
      </c>
      <c r="Q99" s="12">
        <v>1</v>
      </c>
      <c r="R99" s="16">
        <v>1</v>
      </c>
      <c r="S99" s="16">
        <v>1</v>
      </c>
      <c r="T99" s="44">
        <v>1</v>
      </c>
      <c r="U99" s="44">
        <v>0</v>
      </c>
    </row>
    <row r="100" spans="1:21" x14ac:dyDescent="0.2">
      <c r="A100" s="94"/>
      <c r="B100" s="94"/>
      <c r="C100" s="94"/>
      <c r="D100" s="94"/>
      <c r="E100" s="94"/>
      <c r="F100" s="94"/>
      <c r="G100" s="94"/>
      <c r="H100" s="94"/>
    </row>
    <row r="101" spans="1:21" x14ac:dyDescent="0.2">
      <c r="A101" s="95"/>
      <c r="B101" s="96"/>
      <c r="C101" s="96"/>
      <c r="D101" s="96"/>
      <c r="E101" s="97"/>
      <c r="F101" s="97"/>
      <c r="G101" s="97"/>
      <c r="H101" s="97"/>
      <c r="I101" s="97"/>
      <c r="J101" s="97"/>
      <c r="K101" s="97"/>
      <c r="L101" s="97"/>
      <c r="M101" s="97"/>
    </row>
    <row r="102" spans="1:21" x14ac:dyDescent="0.2">
      <c r="A102" s="95"/>
      <c r="B102" s="98"/>
      <c r="C102" s="98"/>
      <c r="D102" s="98"/>
      <c r="E102" s="99"/>
      <c r="F102" s="99"/>
      <c r="G102" s="99"/>
      <c r="H102" s="99"/>
      <c r="I102" s="97"/>
      <c r="J102" s="97"/>
      <c r="K102" s="97"/>
      <c r="L102" s="97"/>
      <c r="M102" s="97"/>
    </row>
    <row r="103" spans="1:21" x14ac:dyDescent="0.2">
      <c r="A103" s="95"/>
      <c r="B103" s="96"/>
      <c r="C103" s="96"/>
      <c r="D103" s="96"/>
      <c r="E103" s="97"/>
      <c r="F103" s="97"/>
      <c r="G103" s="97"/>
      <c r="H103" s="97"/>
      <c r="I103" s="97"/>
      <c r="J103" s="97"/>
      <c r="K103" s="97"/>
      <c r="L103" s="97"/>
      <c r="M103" s="97"/>
    </row>
    <row r="104" spans="1:21" ht="21" customHeight="1" x14ac:dyDescent="0.2">
      <c r="A104" s="100"/>
      <c r="B104" s="96"/>
      <c r="C104" s="96"/>
      <c r="D104" s="96"/>
      <c r="E104" s="97"/>
      <c r="F104" s="97"/>
      <c r="G104" s="97"/>
      <c r="H104" s="97"/>
      <c r="I104" s="97"/>
      <c r="J104" s="97"/>
      <c r="K104" s="97"/>
      <c r="L104" s="97"/>
      <c r="M104" s="97"/>
    </row>
    <row r="105" spans="1:21" ht="15" customHeight="1" x14ac:dyDescent="0.2">
      <c r="A105" s="101"/>
      <c r="B105" s="98"/>
      <c r="C105" s="98"/>
      <c r="D105" s="98"/>
      <c r="E105" s="102"/>
      <c r="F105" s="102"/>
      <c r="G105" s="102"/>
      <c r="H105" s="102"/>
      <c r="I105" s="97"/>
      <c r="J105" s="97"/>
      <c r="K105" s="97"/>
      <c r="L105" s="97"/>
      <c r="M105" s="97"/>
    </row>
    <row r="106" spans="1:21" ht="15" customHeight="1" x14ac:dyDescent="0.2">
      <c r="A106" s="101"/>
      <c r="B106" s="98"/>
      <c r="C106" s="98"/>
      <c r="D106" s="98"/>
      <c r="E106" s="102"/>
      <c r="F106" s="102"/>
      <c r="G106" s="102"/>
      <c r="H106" s="102"/>
      <c r="I106" s="97"/>
      <c r="J106" s="97"/>
      <c r="K106" s="97"/>
      <c r="L106" s="97"/>
      <c r="M106" s="97"/>
    </row>
    <row r="107" spans="1:21" ht="15" customHeight="1" x14ac:dyDescent="0.2">
      <c r="A107" s="101"/>
      <c r="B107" s="98"/>
      <c r="C107" s="98"/>
      <c r="D107" s="98"/>
      <c r="E107" s="102"/>
      <c r="F107" s="102"/>
      <c r="G107" s="102"/>
      <c r="H107" s="102"/>
      <c r="I107" s="97"/>
      <c r="J107" s="97"/>
      <c r="K107" s="97"/>
      <c r="L107" s="97"/>
      <c r="M107" s="97"/>
    </row>
    <row r="108" spans="1:21" ht="15" customHeight="1" x14ac:dyDescent="0.2">
      <c r="A108" s="103"/>
      <c r="B108" s="104"/>
      <c r="C108" s="104"/>
      <c r="D108" s="104"/>
      <c r="E108" s="105"/>
      <c r="F108" s="105"/>
      <c r="G108" s="105"/>
      <c r="H108" s="105"/>
      <c r="I108" s="97"/>
      <c r="J108" s="97"/>
      <c r="K108" s="97"/>
      <c r="L108" s="97"/>
      <c r="M108" s="97"/>
    </row>
    <row r="109" spans="1:21" ht="15" customHeight="1" x14ac:dyDescent="0.2">
      <c r="A109" s="103"/>
      <c r="B109" s="104"/>
      <c r="C109" s="104"/>
      <c r="D109" s="104"/>
      <c r="E109" s="105"/>
      <c r="F109" s="105"/>
      <c r="G109" s="105"/>
      <c r="H109" s="105"/>
      <c r="I109" s="97"/>
      <c r="J109" s="97"/>
      <c r="K109" s="97"/>
      <c r="L109" s="97"/>
      <c r="M109" s="97"/>
    </row>
    <row r="110" spans="1:21" ht="15" customHeight="1" x14ac:dyDescent="0.2">
      <c r="A110" s="103"/>
      <c r="B110" s="104"/>
      <c r="C110" s="104"/>
      <c r="D110" s="104"/>
      <c r="E110" s="105"/>
      <c r="F110" s="105"/>
      <c r="G110" s="105"/>
      <c r="H110" s="105"/>
      <c r="I110" s="97"/>
      <c r="J110" s="97"/>
      <c r="K110" s="97"/>
      <c r="L110" s="97"/>
      <c r="M110" s="97"/>
    </row>
    <row r="111" spans="1:21" ht="15" customHeight="1" x14ac:dyDescent="0.2">
      <c r="A111" s="101"/>
      <c r="B111" s="98"/>
      <c r="C111" s="98"/>
      <c r="D111" s="98"/>
      <c r="E111" s="102"/>
      <c r="F111" s="102"/>
      <c r="G111" s="102"/>
      <c r="H111" s="102"/>
      <c r="I111" s="97"/>
      <c r="J111" s="97"/>
      <c r="K111" s="97"/>
      <c r="L111" s="97"/>
      <c r="M111" s="97"/>
    </row>
    <row r="112" spans="1:21" ht="15" customHeight="1" x14ac:dyDescent="0.2">
      <c r="A112" s="103"/>
      <c r="B112" s="104"/>
      <c r="C112" s="104"/>
      <c r="D112" s="104"/>
      <c r="E112" s="105"/>
      <c r="F112" s="105"/>
      <c r="G112" s="105"/>
      <c r="H112" s="105"/>
      <c r="I112" s="97"/>
      <c r="J112" s="97"/>
      <c r="K112" s="97"/>
      <c r="L112" s="97"/>
      <c r="M112" s="97"/>
    </row>
    <row r="113" spans="1:19" ht="15" customHeight="1" x14ac:dyDescent="0.2">
      <c r="A113" s="101"/>
      <c r="B113" s="104"/>
      <c r="C113" s="104"/>
      <c r="D113" s="104"/>
      <c r="E113" s="105"/>
      <c r="F113" s="105"/>
      <c r="G113" s="105"/>
      <c r="H113" s="105"/>
      <c r="I113" s="97"/>
      <c r="J113" s="97"/>
      <c r="K113" s="97"/>
      <c r="L113" s="97"/>
      <c r="M113" s="97"/>
      <c r="N113"/>
      <c r="O113"/>
      <c r="S113"/>
    </row>
    <row r="114" spans="1:19" ht="15" customHeight="1" x14ac:dyDescent="0.2">
      <c r="A114" s="103"/>
      <c r="B114" s="104"/>
      <c r="C114" s="104"/>
      <c r="D114" s="104"/>
      <c r="E114" s="105"/>
      <c r="F114" s="105"/>
      <c r="G114" s="105"/>
      <c r="H114" s="105"/>
      <c r="I114" s="97"/>
      <c r="J114" s="97"/>
      <c r="K114" s="97"/>
      <c r="L114" s="97"/>
      <c r="M114" s="97"/>
      <c r="N114"/>
      <c r="O114"/>
      <c r="S114"/>
    </row>
    <row r="115" spans="1:19" ht="15" customHeight="1" x14ac:dyDescent="0.2">
      <c r="A115" s="103"/>
      <c r="B115" s="104"/>
      <c r="C115" s="104"/>
      <c r="D115" s="104"/>
      <c r="E115" s="105"/>
      <c r="F115" s="105"/>
      <c r="G115" s="105"/>
      <c r="H115" s="105"/>
      <c r="I115" s="97"/>
      <c r="J115" s="97"/>
      <c r="K115" s="97"/>
      <c r="L115" s="97"/>
      <c r="M115" s="97"/>
      <c r="N115"/>
      <c r="O115"/>
      <c r="S115"/>
    </row>
    <row r="116" spans="1:19" ht="15" customHeight="1" x14ac:dyDescent="0.2">
      <c r="A116" s="103"/>
      <c r="B116" s="104"/>
      <c r="C116" s="104"/>
      <c r="D116" s="104"/>
      <c r="E116" s="105"/>
      <c r="F116" s="105"/>
      <c r="G116" s="105"/>
      <c r="H116" s="105"/>
      <c r="I116" s="97"/>
      <c r="J116" s="97"/>
      <c r="K116" s="97"/>
      <c r="L116" s="97"/>
      <c r="M116" s="97"/>
      <c r="N116"/>
      <c r="O116"/>
      <c r="S116"/>
    </row>
    <row r="117" spans="1:19" ht="15" customHeight="1" x14ac:dyDescent="0.2">
      <c r="A117" s="101"/>
      <c r="B117" s="106"/>
      <c r="C117" s="106"/>
      <c r="D117" s="106"/>
      <c r="E117" s="107"/>
      <c r="F117" s="107"/>
      <c r="G117" s="107"/>
      <c r="H117" s="107"/>
      <c r="I117" s="97"/>
      <c r="J117" s="97"/>
      <c r="K117" s="97"/>
      <c r="L117" s="97"/>
      <c r="M117" s="97"/>
      <c r="N117"/>
      <c r="O117"/>
      <c r="S117"/>
    </row>
    <row r="118" spans="1:19" ht="15" customHeight="1" x14ac:dyDescent="0.2">
      <c r="A118" s="103"/>
      <c r="B118" s="104"/>
      <c r="C118" s="104"/>
      <c r="D118" s="104"/>
      <c r="E118" s="105"/>
      <c r="F118" s="105"/>
      <c r="G118" s="105"/>
      <c r="H118" s="105"/>
      <c r="I118" s="97"/>
      <c r="J118" s="97"/>
      <c r="K118" s="97"/>
      <c r="L118" s="97"/>
      <c r="M118" s="97"/>
      <c r="N118"/>
      <c r="O118"/>
      <c r="S118"/>
    </row>
    <row r="119" spans="1:19" ht="15.75" customHeight="1" x14ac:dyDescent="0.2">
      <c r="A119" s="103"/>
      <c r="B119" s="104"/>
      <c r="C119" s="104"/>
      <c r="D119" s="104"/>
      <c r="E119" s="105"/>
      <c r="F119" s="105"/>
      <c r="G119" s="105"/>
      <c r="H119" s="105"/>
      <c r="I119" s="97"/>
      <c r="J119" s="97"/>
      <c r="K119" s="97"/>
      <c r="L119" s="97"/>
      <c r="M119" s="97"/>
      <c r="N119"/>
      <c r="O119"/>
      <c r="S119"/>
    </row>
    <row r="120" spans="1:19" ht="15.75" x14ac:dyDescent="0.2">
      <c r="A120" s="108"/>
      <c r="B120" s="109"/>
      <c r="C120" s="109"/>
      <c r="D120" s="109"/>
      <c r="E120" s="110"/>
      <c r="F120" s="110"/>
      <c r="G120" s="110"/>
      <c r="H120" s="110"/>
      <c r="I120" s="97"/>
      <c r="J120" s="97"/>
      <c r="K120" s="97"/>
      <c r="L120" s="97"/>
      <c r="M120" s="97"/>
      <c r="N120"/>
      <c r="O120"/>
      <c r="S120"/>
    </row>
    <row r="121" spans="1:19" ht="15.75" x14ac:dyDescent="0.2">
      <c r="A121" s="103"/>
      <c r="B121" s="104"/>
      <c r="C121" s="104"/>
      <c r="D121" s="104"/>
      <c r="E121" s="105"/>
      <c r="F121" s="105"/>
      <c r="G121" s="105"/>
      <c r="H121" s="105"/>
      <c r="I121" s="97"/>
      <c r="J121" s="97"/>
      <c r="K121" s="97"/>
      <c r="L121" s="97"/>
      <c r="M121" s="97"/>
      <c r="N121"/>
      <c r="O121"/>
      <c r="S121"/>
    </row>
    <row r="122" spans="1:19" ht="15.75" x14ac:dyDescent="0.2">
      <c r="A122" s="103"/>
      <c r="B122" s="104"/>
      <c r="C122" s="104"/>
      <c r="D122" s="104"/>
      <c r="E122" s="105"/>
      <c r="F122" s="105"/>
      <c r="G122" s="105"/>
      <c r="H122" s="105"/>
      <c r="I122" s="97"/>
      <c r="J122" s="97"/>
      <c r="K122" s="97"/>
      <c r="L122" s="97"/>
      <c r="M122" s="97"/>
      <c r="N122"/>
      <c r="O122"/>
      <c r="S122"/>
    </row>
    <row r="123" spans="1:19" ht="15.75" x14ac:dyDescent="0.2">
      <c r="A123" s="103"/>
      <c r="B123" s="104"/>
      <c r="C123" s="104"/>
      <c r="D123" s="104"/>
      <c r="E123" s="105"/>
      <c r="F123" s="105"/>
      <c r="G123" s="105"/>
      <c r="H123" s="105"/>
      <c r="I123" s="97"/>
      <c r="J123" s="97"/>
      <c r="K123" s="97"/>
      <c r="L123" s="97"/>
      <c r="M123" s="97"/>
      <c r="N123"/>
      <c r="O123"/>
      <c r="S123"/>
    </row>
    <row r="124" spans="1:19" x14ac:dyDescent="0.2">
      <c r="A124" s="95"/>
      <c r="B124" s="96"/>
      <c r="C124" s="96"/>
      <c r="D124" s="96"/>
      <c r="E124" s="97"/>
      <c r="F124" s="97"/>
      <c r="G124" s="97"/>
      <c r="H124" s="97"/>
      <c r="I124" s="97"/>
      <c r="J124" s="97"/>
      <c r="K124" s="97"/>
      <c r="L124" s="97"/>
      <c r="M124" s="97"/>
      <c r="N124"/>
      <c r="O124"/>
      <c r="S124"/>
    </row>
    <row r="125" spans="1:19" x14ac:dyDescent="0.2">
      <c r="A125" s="95"/>
      <c r="B125" s="96"/>
      <c r="C125" s="96"/>
      <c r="D125" s="96"/>
      <c r="E125" s="97"/>
      <c r="F125" s="97"/>
      <c r="G125" s="97"/>
      <c r="H125" s="97"/>
      <c r="I125" s="97"/>
      <c r="J125" s="97"/>
      <c r="K125" s="97"/>
      <c r="L125" s="97"/>
      <c r="M125" s="97"/>
      <c r="N125"/>
      <c r="O125"/>
      <c r="S125"/>
    </row>
    <row r="126" spans="1:19" x14ac:dyDescent="0.2">
      <c r="A126" s="95"/>
      <c r="B126" s="96"/>
      <c r="C126" s="96"/>
      <c r="D126" s="96"/>
      <c r="E126" s="97"/>
      <c r="F126" s="97"/>
      <c r="G126" s="97"/>
      <c r="H126" s="97"/>
      <c r="I126" s="97"/>
      <c r="J126" s="97"/>
      <c r="K126" s="97"/>
      <c r="L126" s="97"/>
      <c r="M126" s="97"/>
      <c r="N126"/>
      <c r="O126"/>
      <c r="S126"/>
    </row>
    <row r="127" spans="1:19" x14ac:dyDescent="0.2">
      <c r="A127" s="95"/>
      <c r="B127" s="96"/>
      <c r="C127" s="96"/>
      <c r="D127" s="96"/>
      <c r="E127" s="97"/>
      <c r="F127" s="97"/>
      <c r="G127" s="97"/>
      <c r="H127" s="97"/>
      <c r="I127" s="97"/>
      <c r="J127" s="97"/>
      <c r="K127" s="97"/>
      <c r="L127" s="97"/>
      <c r="M127" s="97"/>
      <c r="N127"/>
      <c r="O127"/>
      <c r="S127"/>
    </row>
    <row r="128" spans="1:19" x14ac:dyDescent="0.2">
      <c r="A128" s="95"/>
      <c r="B128" s="96"/>
      <c r="C128" s="96"/>
      <c r="D128" s="96"/>
      <c r="E128" s="97"/>
      <c r="F128" s="97"/>
      <c r="G128" s="97"/>
      <c r="H128" s="97"/>
      <c r="I128" s="97"/>
      <c r="J128" s="97"/>
      <c r="K128" s="97"/>
      <c r="L128" s="97"/>
      <c r="M128" s="97"/>
      <c r="N128"/>
      <c r="O128"/>
      <c r="S128"/>
    </row>
    <row r="129" spans="1:19" x14ac:dyDescent="0.2">
      <c r="A129" s="95"/>
      <c r="B129" s="96"/>
      <c r="C129" s="96"/>
      <c r="D129" s="96"/>
      <c r="E129" s="97"/>
      <c r="F129" s="97"/>
      <c r="G129" s="97"/>
      <c r="H129" s="97"/>
      <c r="I129" s="97"/>
      <c r="J129" s="97"/>
      <c r="K129" s="97"/>
      <c r="L129" s="97"/>
      <c r="M129" s="97"/>
      <c r="N129"/>
      <c r="O129"/>
      <c r="S129"/>
    </row>
    <row r="130" spans="1:19" x14ac:dyDescent="0.2">
      <c r="A130" s="95"/>
      <c r="B130" s="96"/>
      <c r="C130" s="96"/>
      <c r="D130" s="96"/>
      <c r="E130" s="97"/>
      <c r="F130" s="97"/>
      <c r="G130" s="97"/>
      <c r="H130" s="97"/>
      <c r="I130" s="97"/>
      <c r="J130" s="97"/>
      <c r="K130" s="97"/>
      <c r="L130" s="97"/>
      <c r="M130" s="97"/>
      <c r="N130"/>
      <c r="O130"/>
      <c r="S130"/>
    </row>
    <row r="131" spans="1:19" x14ac:dyDescent="0.2">
      <c r="A131" s="95"/>
      <c r="B131" s="96"/>
      <c r="C131" s="96"/>
      <c r="D131" s="96"/>
      <c r="E131" s="97"/>
      <c r="F131" s="97"/>
      <c r="G131" s="97"/>
      <c r="H131" s="97"/>
      <c r="I131" s="97"/>
      <c r="J131" s="97"/>
      <c r="K131" s="97"/>
      <c r="L131" s="97"/>
      <c r="M131" s="97"/>
      <c r="N131"/>
      <c r="O131"/>
      <c r="S131"/>
    </row>
    <row r="132" spans="1:19" x14ac:dyDescent="0.2">
      <c r="A132" s="95"/>
      <c r="B132" s="96"/>
      <c r="C132" s="96"/>
      <c r="D132" s="96"/>
      <c r="E132" s="97"/>
      <c r="F132" s="97"/>
      <c r="G132" s="97"/>
      <c r="H132" s="97"/>
      <c r="I132" s="97"/>
      <c r="J132" s="97"/>
      <c r="K132" s="97"/>
      <c r="L132" s="97"/>
      <c r="M132" s="97"/>
      <c r="N132"/>
      <c r="O132"/>
      <c r="S132"/>
    </row>
    <row r="133" spans="1:19" x14ac:dyDescent="0.2">
      <c r="A133" s="95"/>
      <c r="B133" s="96"/>
      <c r="C133" s="96"/>
      <c r="D133" s="96"/>
      <c r="E133" s="97"/>
      <c r="F133" s="97"/>
      <c r="G133" s="97"/>
      <c r="H133" s="97"/>
      <c r="I133" s="97"/>
      <c r="J133" s="97"/>
      <c r="K133" s="97"/>
      <c r="L133" s="97"/>
      <c r="M133" s="97"/>
      <c r="N133"/>
      <c r="O133"/>
      <c r="S133"/>
    </row>
    <row r="134" spans="1:19" x14ac:dyDescent="0.2">
      <c r="A134" s="95"/>
      <c r="B134" s="96"/>
      <c r="C134" s="96"/>
      <c r="D134" s="96"/>
      <c r="E134" s="97"/>
      <c r="F134" s="97"/>
      <c r="G134" s="97"/>
      <c r="H134" s="97"/>
      <c r="I134" s="97"/>
      <c r="J134" s="97"/>
      <c r="K134" s="97"/>
      <c r="L134" s="97"/>
      <c r="M134" s="97"/>
      <c r="N134"/>
      <c r="O134"/>
      <c r="S134"/>
    </row>
  </sheetData>
  <mergeCells count="39">
    <mergeCell ref="A1:U1"/>
    <mergeCell ref="N2:U4"/>
    <mergeCell ref="F2:K2"/>
    <mergeCell ref="H3:K4"/>
    <mergeCell ref="L2:L9"/>
    <mergeCell ref="M2:M9"/>
    <mergeCell ref="I5:K5"/>
    <mergeCell ref="I6:I9"/>
    <mergeCell ref="J6:J9"/>
    <mergeCell ref="N5:O7"/>
    <mergeCell ref="R5:S7"/>
    <mergeCell ref="O8:O9"/>
    <mergeCell ref="P8:P9"/>
    <mergeCell ref="Q8:Q9"/>
    <mergeCell ref="N8:N9"/>
    <mergeCell ref="R8:R9"/>
    <mergeCell ref="A11:K11"/>
    <mergeCell ref="K6:K9"/>
    <mergeCell ref="H5:H9"/>
    <mergeCell ref="G3:G9"/>
    <mergeCell ref="F3:F9"/>
    <mergeCell ref="A2:A9"/>
    <mergeCell ref="E2:E9"/>
    <mergeCell ref="D2:D9"/>
    <mergeCell ref="C2:C9"/>
    <mergeCell ref="B2:B9"/>
    <mergeCell ref="U8:U9"/>
    <mergeCell ref="T5:U7"/>
    <mergeCell ref="T8:T9"/>
    <mergeCell ref="S8:S9"/>
    <mergeCell ref="P5:Q7"/>
    <mergeCell ref="A94:G99"/>
    <mergeCell ref="H94:H99"/>
    <mergeCell ref="I99:K99"/>
    <mergeCell ref="I98:K98"/>
    <mergeCell ref="I97:K97"/>
    <mergeCell ref="I96:K96"/>
    <mergeCell ref="I95:K95"/>
    <mergeCell ref="I94:K94"/>
  </mergeCells>
  <pageMargins left="0.43307086614173229" right="3.937007874015748E-2" top="0.35433070866141736" bottom="0.35433070866141736" header="0.11811023622047245" footer="0.11811023622047245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28"/>
  <sheetViews>
    <sheetView workbookViewId="0">
      <selection activeCell="H4" sqref="H4:AP7"/>
    </sheetView>
  </sheetViews>
  <sheetFormatPr defaultColWidth="9" defaultRowHeight="9.75" x14ac:dyDescent="0.2"/>
  <cols>
    <col min="1" max="53" width="2.7109375" style="111" bestFit="1" customWidth="1"/>
    <col min="54" max="56" width="3.42578125" style="111" customWidth="1"/>
    <col min="57" max="57" width="9" style="111" customWidth="1"/>
    <col min="58" max="16384" width="9" style="111"/>
  </cols>
  <sheetData>
    <row r="1" spans="1:54" ht="10.5" customHeight="1" x14ac:dyDescent="0.2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</row>
    <row r="2" spans="1:54" ht="12.7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354" t="s">
        <v>282</v>
      </c>
      <c r="AR2" s="355"/>
      <c r="AS2" s="355"/>
      <c r="AT2" s="355"/>
      <c r="AU2" s="355"/>
      <c r="AV2" s="355"/>
      <c r="AW2" s="355"/>
      <c r="AX2" s="355"/>
      <c r="AY2" s="355"/>
      <c r="AZ2" s="355"/>
      <c r="BA2" s="355"/>
    </row>
    <row r="3" spans="1:54" ht="51" customHeight="1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355"/>
      <c r="AR3" s="355"/>
      <c r="AS3" s="355"/>
      <c r="AT3" s="355"/>
      <c r="AU3" s="355"/>
      <c r="AV3" s="355"/>
      <c r="AW3" s="355"/>
      <c r="AX3" s="355"/>
      <c r="AY3" s="355"/>
      <c r="AZ3" s="355"/>
      <c r="BA3" s="355"/>
    </row>
    <row r="4" spans="1:54" ht="20.25" customHeight="1" x14ac:dyDescent="0.2">
      <c r="A4" s="112"/>
      <c r="B4" s="112"/>
      <c r="C4" s="112"/>
      <c r="D4" s="112"/>
      <c r="E4" s="112"/>
      <c r="F4" s="112"/>
      <c r="G4" s="112"/>
      <c r="H4" s="361" t="s">
        <v>185</v>
      </c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55"/>
      <c r="AR4" s="355"/>
      <c r="AS4" s="355"/>
      <c r="AT4" s="355"/>
      <c r="AU4" s="355"/>
      <c r="AV4" s="355"/>
      <c r="AW4" s="355"/>
      <c r="AX4" s="355"/>
      <c r="AY4" s="355"/>
      <c r="AZ4" s="355"/>
      <c r="BA4" s="355"/>
      <c r="BB4" s="113"/>
    </row>
    <row r="5" spans="1:54" ht="16.5" customHeight="1" x14ac:dyDescent="0.2">
      <c r="A5" s="112"/>
      <c r="B5" s="112"/>
      <c r="C5" s="112"/>
      <c r="D5" s="112"/>
      <c r="E5" s="112"/>
      <c r="F5" s="112"/>
      <c r="G5" s="112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55"/>
      <c r="AR5" s="355"/>
      <c r="AS5" s="355"/>
      <c r="AT5" s="355"/>
      <c r="AU5" s="355"/>
      <c r="AV5" s="355"/>
      <c r="AW5" s="355"/>
      <c r="AX5" s="355"/>
      <c r="AY5" s="355"/>
      <c r="AZ5" s="355"/>
      <c r="BA5" s="355"/>
    </row>
    <row r="6" spans="1:54" ht="16.5" customHeight="1" x14ac:dyDescent="0.2">
      <c r="A6" s="112"/>
      <c r="B6" s="112"/>
      <c r="C6" s="112"/>
      <c r="D6" s="112"/>
      <c r="E6" s="112"/>
      <c r="F6" s="112"/>
      <c r="G6" s="112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361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355"/>
    </row>
    <row r="7" spans="1:54" ht="16.5" customHeight="1" x14ac:dyDescent="0.2">
      <c r="A7" s="112"/>
      <c r="B7" s="112"/>
      <c r="C7" s="112"/>
      <c r="D7" s="112"/>
      <c r="E7" s="112"/>
      <c r="F7" s="112"/>
      <c r="G7" s="112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55"/>
      <c r="AR7" s="355"/>
      <c r="AS7" s="355"/>
      <c r="AT7" s="355"/>
      <c r="AU7" s="355"/>
      <c r="AV7" s="355"/>
      <c r="AW7" s="355"/>
      <c r="AX7" s="355"/>
      <c r="AY7" s="355"/>
      <c r="AZ7" s="355"/>
      <c r="BA7" s="355"/>
    </row>
    <row r="8" spans="1:54" ht="7.15" customHeight="1" x14ac:dyDescent="0.2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355"/>
      <c r="AR8" s="355"/>
      <c r="AS8" s="355"/>
      <c r="AT8" s="355"/>
      <c r="AU8" s="355"/>
      <c r="AV8" s="355"/>
      <c r="AW8" s="355"/>
      <c r="AX8" s="355"/>
      <c r="AY8" s="355"/>
      <c r="AZ8" s="355"/>
      <c r="BA8" s="355"/>
    </row>
    <row r="9" spans="1:54" ht="11.25" hidden="1" x14ac:dyDescent="0.2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</row>
    <row r="10" spans="1:54" ht="36.6" customHeight="1" x14ac:dyDescent="0.2">
      <c r="C10" s="362" t="s">
        <v>283</v>
      </c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  <c r="AL10" s="363"/>
      <c r="AM10" s="363"/>
      <c r="AN10" s="363"/>
      <c r="AO10" s="363"/>
      <c r="AP10" s="363"/>
      <c r="AQ10" s="363"/>
      <c r="AR10" s="363"/>
      <c r="AS10" s="363"/>
      <c r="AT10" s="363"/>
      <c r="AU10" s="363"/>
      <c r="AV10" s="363"/>
      <c r="AW10" s="364"/>
    </row>
    <row r="11" spans="1:54" ht="21.6" customHeight="1" x14ac:dyDescent="0.2">
      <c r="A11" s="369" t="s">
        <v>186</v>
      </c>
      <c r="B11" s="356" t="s">
        <v>187</v>
      </c>
      <c r="C11" s="357"/>
      <c r="D11" s="357"/>
      <c r="E11" s="358"/>
      <c r="F11" s="359" t="s">
        <v>188</v>
      </c>
      <c r="G11" s="356" t="s">
        <v>189</v>
      </c>
      <c r="H11" s="357"/>
      <c r="I11" s="358"/>
      <c r="J11" s="359" t="s">
        <v>190</v>
      </c>
      <c r="K11" s="356" t="s">
        <v>191</v>
      </c>
      <c r="L11" s="357"/>
      <c r="M11" s="357"/>
      <c r="N11" s="358"/>
      <c r="O11" s="356" t="s">
        <v>192</v>
      </c>
      <c r="P11" s="357"/>
      <c r="Q11" s="357"/>
      <c r="R11" s="358"/>
      <c r="S11" s="366" t="s">
        <v>193</v>
      </c>
      <c r="T11" s="356" t="s">
        <v>194</v>
      </c>
      <c r="U11" s="357"/>
      <c r="V11" s="358"/>
      <c r="W11" s="365" t="s">
        <v>195</v>
      </c>
      <c r="X11" s="356" t="s">
        <v>196</v>
      </c>
      <c r="Y11" s="357"/>
      <c r="Z11" s="358"/>
      <c r="AA11" s="359" t="s">
        <v>197</v>
      </c>
      <c r="AB11" s="356" t="s">
        <v>198</v>
      </c>
      <c r="AC11" s="357"/>
      <c r="AD11" s="357"/>
      <c r="AE11" s="358"/>
      <c r="AF11" s="359" t="s">
        <v>199</v>
      </c>
      <c r="AG11" s="356" t="s">
        <v>200</v>
      </c>
      <c r="AH11" s="357"/>
      <c r="AI11" s="358"/>
      <c r="AJ11" s="359" t="s">
        <v>201</v>
      </c>
      <c r="AK11" s="356" t="s">
        <v>202</v>
      </c>
      <c r="AL11" s="357"/>
      <c r="AM11" s="357"/>
      <c r="AN11" s="358"/>
      <c r="AO11" s="356" t="s">
        <v>203</v>
      </c>
      <c r="AP11" s="357"/>
      <c r="AQ11" s="357"/>
      <c r="AR11" s="358"/>
      <c r="AS11" s="359" t="s">
        <v>204</v>
      </c>
      <c r="AT11" s="356" t="s">
        <v>205</v>
      </c>
      <c r="AU11" s="357"/>
      <c r="AV11" s="358"/>
      <c r="AW11" s="359" t="s">
        <v>206</v>
      </c>
      <c r="AX11" s="356" t="s">
        <v>207</v>
      </c>
      <c r="AY11" s="357"/>
      <c r="AZ11" s="357"/>
      <c r="BA11" s="358"/>
    </row>
    <row r="12" spans="1:54" ht="24.75" x14ac:dyDescent="0.2">
      <c r="A12" s="370"/>
      <c r="B12" s="115" t="s">
        <v>208</v>
      </c>
      <c r="C12" s="115" t="s">
        <v>209</v>
      </c>
      <c r="D12" s="115" t="s">
        <v>210</v>
      </c>
      <c r="E12" s="115" t="s">
        <v>211</v>
      </c>
      <c r="F12" s="360"/>
      <c r="G12" s="115" t="s">
        <v>212</v>
      </c>
      <c r="H12" s="115" t="s">
        <v>213</v>
      </c>
      <c r="I12" s="115" t="s">
        <v>214</v>
      </c>
      <c r="J12" s="360"/>
      <c r="K12" s="115" t="s">
        <v>215</v>
      </c>
      <c r="L12" s="115" t="s">
        <v>216</v>
      </c>
      <c r="M12" s="115" t="s">
        <v>217</v>
      </c>
      <c r="N12" s="115" t="s">
        <v>218</v>
      </c>
      <c r="O12" s="115" t="s">
        <v>208</v>
      </c>
      <c r="P12" s="115" t="s">
        <v>209</v>
      </c>
      <c r="Q12" s="115" t="s">
        <v>210</v>
      </c>
      <c r="R12" s="115" t="s">
        <v>219</v>
      </c>
      <c r="S12" s="367"/>
      <c r="T12" s="115" t="s">
        <v>220</v>
      </c>
      <c r="U12" s="115" t="s">
        <v>221</v>
      </c>
      <c r="V12" s="115" t="s">
        <v>222</v>
      </c>
      <c r="W12" s="360"/>
      <c r="X12" s="115" t="s">
        <v>223</v>
      </c>
      <c r="Y12" s="115" t="s">
        <v>224</v>
      </c>
      <c r="Z12" s="115" t="s">
        <v>225</v>
      </c>
      <c r="AA12" s="360"/>
      <c r="AB12" s="115" t="s">
        <v>223</v>
      </c>
      <c r="AC12" s="115" t="s">
        <v>224</v>
      </c>
      <c r="AD12" s="115" t="s">
        <v>225</v>
      </c>
      <c r="AE12" s="115" t="s">
        <v>226</v>
      </c>
      <c r="AF12" s="360"/>
      <c r="AG12" s="115" t="s">
        <v>212</v>
      </c>
      <c r="AH12" s="115" t="s">
        <v>213</v>
      </c>
      <c r="AI12" s="115" t="s">
        <v>214</v>
      </c>
      <c r="AJ12" s="360"/>
      <c r="AK12" s="115" t="s">
        <v>227</v>
      </c>
      <c r="AL12" s="115" t="s">
        <v>228</v>
      </c>
      <c r="AM12" s="115" t="s">
        <v>229</v>
      </c>
      <c r="AN12" s="115" t="s">
        <v>230</v>
      </c>
      <c r="AO12" s="115" t="s">
        <v>208</v>
      </c>
      <c r="AP12" s="115" t="s">
        <v>209</v>
      </c>
      <c r="AQ12" s="115" t="s">
        <v>210</v>
      </c>
      <c r="AR12" s="115" t="s">
        <v>219</v>
      </c>
      <c r="AS12" s="360"/>
      <c r="AT12" s="115" t="s">
        <v>231</v>
      </c>
      <c r="AU12" s="115" t="s">
        <v>232</v>
      </c>
      <c r="AV12" s="115" t="s">
        <v>214</v>
      </c>
      <c r="AW12" s="360"/>
      <c r="AX12" s="115" t="s">
        <v>215</v>
      </c>
      <c r="AY12" s="115" t="s">
        <v>216</v>
      </c>
      <c r="AZ12" s="115" t="s">
        <v>217</v>
      </c>
      <c r="BA12" s="115" t="s">
        <v>233</v>
      </c>
    </row>
    <row r="13" spans="1:54" ht="11.45" customHeight="1" x14ac:dyDescent="0.2">
      <c r="A13" s="371"/>
      <c r="B13" s="116">
        <v>1</v>
      </c>
      <c r="C13" s="117">
        <v>2</v>
      </c>
      <c r="D13" s="116">
        <v>3</v>
      </c>
      <c r="E13" s="117">
        <v>4</v>
      </c>
      <c r="F13" s="116">
        <v>5</v>
      </c>
      <c r="G13" s="117">
        <v>6</v>
      </c>
      <c r="H13" s="116">
        <v>7</v>
      </c>
      <c r="I13" s="117">
        <v>8</v>
      </c>
      <c r="J13" s="116">
        <v>9</v>
      </c>
      <c r="K13" s="117">
        <v>10</v>
      </c>
      <c r="L13" s="116">
        <v>11</v>
      </c>
      <c r="M13" s="117">
        <v>12</v>
      </c>
      <c r="N13" s="116">
        <v>13</v>
      </c>
      <c r="O13" s="117">
        <v>14</v>
      </c>
      <c r="P13" s="116">
        <v>15</v>
      </c>
      <c r="Q13" s="117">
        <v>16</v>
      </c>
      <c r="R13" s="116">
        <v>17</v>
      </c>
      <c r="S13" s="117">
        <v>18</v>
      </c>
      <c r="T13" s="116">
        <v>19</v>
      </c>
      <c r="U13" s="117">
        <v>20</v>
      </c>
      <c r="V13" s="116">
        <v>21</v>
      </c>
      <c r="W13" s="117">
        <v>22</v>
      </c>
      <c r="X13" s="116">
        <v>23</v>
      </c>
      <c r="Y13" s="117">
        <v>24</v>
      </c>
      <c r="Z13" s="116">
        <v>25</v>
      </c>
      <c r="AA13" s="117">
        <v>26</v>
      </c>
      <c r="AB13" s="116">
        <v>27</v>
      </c>
      <c r="AC13" s="117">
        <v>28</v>
      </c>
      <c r="AD13" s="116">
        <v>29</v>
      </c>
      <c r="AE13" s="117">
        <v>30</v>
      </c>
      <c r="AF13" s="116">
        <v>31</v>
      </c>
      <c r="AG13" s="117">
        <v>32</v>
      </c>
      <c r="AH13" s="116">
        <v>33</v>
      </c>
      <c r="AI13" s="117">
        <v>34</v>
      </c>
      <c r="AJ13" s="116">
        <v>35</v>
      </c>
      <c r="AK13" s="117">
        <v>36</v>
      </c>
      <c r="AL13" s="116">
        <v>37</v>
      </c>
      <c r="AM13" s="117">
        <v>38</v>
      </c>
      <c r="AN13" s="116">
        <v>39</v>
      </c>
      <c r="AO13" s="117">
        <v>40</v>
      </c>
      <c r="AP13" s="116">
        <v>41</v>
      </c>
      <c r="AQ13" s="117">
        <v>42</v>
      </c>
      <c r="AR13" s="116">
        <v>43</v>
      </c>
      <c r="AS13" s="117">
        <v>44</v>
      </c>
      <c r="AT13" s="116">
        <v>45</v>
      </c>
      <c r="AU13" s="117">
        <v>46</v>
      </c>
      <c r="AV13" s="116">
        <v>47</v>
      </c>
      <c r="AW13" s="117">
        <v>48</v>
      </c>
      <c r="AX13" s="116">
        <v>49</v>
      </c>
      <c r="AY13" s="117">
        <v>50</v>
      </c>
      <c r="AZ13" s="116">
        <v>51</v>
      </c>
      <c r="BA13" s="117">
        <v>52</v>
      </c>
    </row>
    <row r="14" spans="1:54" ht="18.600000000000001" customHeight="1" x14ac:dyDescent="0.2">
      <c r="A14" s="118">
        <v>1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>
        <v>17</v>
      </c>
      <c r="S14" s="118" t="s">
        <v>234</v>
      </c>
      <c r="T14" s="118" t="s">
        <v>234</v>
      </c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>
        <v>22</v>
      </c>
      <c r="AQ14" s="118" t="s">
        <v>235</v>
      </c>
      <c r="AR14" s="118" t="s">
        <v>236</v>
      </c>
      <c r="AS14" s="118" t="s">
        <v>234</v>
      </c>
      <c r="AT14" s="118" t="s">
        <v>234</v>
      </c>
      <c r="AU14" s="118" t="s">
        <v>234</v>
      </c>
      <c r="AV14" s="118" t="s">
        <v>234</v>
      </c>
      <c r="AW14" s="118" t="s">
        <v>234</v>
      </c>
      <c r="AX14" s="118" t="s">
        <v>234</v>
      </c>
      <c r="AY14" s="118" t="s">
        <v>234</v>
      </c>
      <c r="AZ14" s="118" t="s">
        <v>234</v>
      </c>
      <c r="BA14" s="118" t="s">
        <v>234</v>
      </c>
    </row>
    <row r="15" spans="1:54" ht="19.149999999999999" customHeight="1" x14ac:dyDescent="0.2">
      <c r="A15" s="119">
        <v>2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 t="s">
        <v>40</v>
      </c>
      <c r="P15" s="119" t="s">
        <v>40</v>
      </c>
      <c r="Q15" s="119">
        <v>16</v>
      </c>
      <c r="R15" s="119" t="s">
        <v>235</v>
      </c>
      <c r="S15" s="118" t="s">
        <v>234</v>
      </c>
      <c r="T15" s="119" t="s">
        <v>234</v>
      </c>
      <c r="U15" s="118" t="s">
        <v>40</v>
      </c>
      <c r="V15" s="119"/>
      <c r="W15" s="119"/>
      <c r="X15" s="118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>
        <v>20</v>
      </c>
      <c r="AO15" s="119" t="s">
        <v>237</v>
      </c>
      <c r="AP15" s="119" t="s">
        <v>237</v>
      </c>
      <c r="AQ15" s="119" t="s">
        <v>238</v>
      </c>
      <c r="AR15" s="118" t="s">
        <v>238</v>
      </c>
      <c r="AS15" s="118" t="s">
        <v>235</v>
      </c>
      <c r="AT15" s="119" t="s">
        <v>234</v>
      </c>
      <c r="AU15" s="118" t="s">
        <v>234</v>
      </c>
      <c r="AV15" s="118" t="s">
        <v>234</v>
      </c>
      <c r="AW15" s="118" t="s">
        <v>234</v>
      </c>
      <c r="AX15" s="118" t="s">
        <v>234</v>
      </c>
      <c r="AY15" s="118" t="s">
        <v>234</v>
      </c>
      <c r="AZ15" s="118" t="s">
        <v>234</v>
      </c>
      <c r="BA15" s="118" t="s">
        <v>234</v>
      </c>
    </row>
    <row r="16" spans="1:54" ht="19.149999999999999" customHeight="1" x14ac:dyDescent="0.2">
      <c r="A16" s="119">
        <v>3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>
        <v>11</v>
      </c>
      <c r="M16" s="119" t="s">
        <v>237</v>
      </c>
      <c r="N16" s="119" t="s">
        <v>237</v>
      </c>
      <c r="O16" s="119" t="s">
        <v>238</v>
      </c>
      <c r="P16" s="119" t="s">
        <v>238</v>
      </c>
      <c r="Q16" s="119" t="s">
        <v>238</v>
      </c>
      <c r="R16" s="119" t="s">
        <v>235</v>
      </c>
      <c r="S16" s="119" t="s">
        <v>234</v>
      </c>
      <c r="T16" s="119" t="s">
        <v>234</v>
      </c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>
        <v>17</v>
      </c>
      <c r="AL16" s="119" t="s">
        <v>237</v>
      </c>
      <c r="AM16" s="119" t="s">
        <v>237</v>
      </c>
      <c r="AN16" s="119" t="s">
        <v>237</v>
      </c>
      <c r="AO16" s="119" t="s">
        <v>238</v>
      </c>
      <c r="AP16" s="119" t="s">
        <v>238</v>
      </c>
      <c r="AQ16" s="119" t="s">
        <v>238</v>
      </c>
      <c r="AR16" s="118" t="s">
        <v>235</v>
      </c>
      <c r="AS16" s="118" t="s">
        <v>234</v>
      </c>
      <c r="AT16" s="119" t="s">
        <v>234</v>
      </c>
      <c r="AU16" s="118" t="s">
        <v>234</v>
      </c>
      <c r="AV16" s="118" t="s">
        <v>234</v>
      </c>
      <c r="AW16" s="118" t="s">
        <v>234</v>
      </c>
      <c r="AX16" s="118" t="s">
        <v>234</v>
      </c>
      <c r="AY16" s="118" t="s">
        <v>234</v>
      </c>
      <c r="AZ16" s="118" t="s">
        <v>234</v>
      </c>
      <c r="BA16" s="118" t="s">
        <v>234</v>
      </c>
    </row>
    <row r="17" spans="1:53" x14ac:dyDescent="0.2">
      <c r="A17" s="352">
        <v>4</v>
      </c>
      <c r="B17" s="352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 t="s">
        <v>40</v>
      </c>
      <c r="N17" s="352">
        <v>13</v>
      </c>
      <c r="O17" s="352" t="s">
        <v>237</v>
      </c>
      <c r="P17" s="352" t="s">
        <v>237</v>
      </c>
      <c r="Q17" s="352" t="s">
        <v>238</v>
      </c>
      <c r="R17" s="352" t="s">
        <v>235</v>
      </c>
      <c r="S17" s="352" t="s">
        <v>234</v>
      </c>
      <c r="T17" s="352" t="s">
        <v>234</v>
      </c>
      <c r="U17" s="352" t="s">
        <v>40</v>
      </c>
      <c r="V17" s="352"/>
      <c r="W17" s="352"/>
      <c r="X17" s="352"/>
      <c r="Y17" s="352"/>
      <c r="Z17" s="352"/>
      <c r="AA17" s="352"/>
      <c r="AB17" s="352"/>
      <c r="AC17" s="352"/>
      <c r="AD17" s="352"/>
      <c r="AE17" s="352">
        <v>11</v>
      </c>
      <c r="AF17" s="352" t="s">
        <v>238</v>
      </c>
      <c r="AG17" s="352" t="s">
        <v>238</v>
      </c>
      <c r="AH17" s="352" t="s">
        <v>235</v>
      </c>
      <c r="AI17" s="352" t="s">
        <v>239</v>
      </c>
      <c r="AJ17" s="352" t="s">
        <v>239</v>
      </c>
      <c r="AK17" s="352" t="s">
        <v>239</v>
      </c>
      <c r="AL17" s="352" t="s">
        <v>239</v>
      </c>
      <c r="AM17" s="352" t="s">
        <v>240</v>
      </c>
      <c r="AN17" s="352" t="s">
        <v>240</v>
      </c>
      <c r="AO17" s="352" t="s">
        <v>240</v>
      </c>
      <c r="AP17" s="352" t="s">
        <v>240</v>
      </c>
      <c r="AQ17" s="352" t="s">
        <v>241</v>
      </c>
      <c r="AR17" s="352" t="s">
        <v>241</v>
      </c>
      <c r="AS17" s="352" t="s">
        <v>242</v>
      </c>
      <c r="AT17" s="352" t="s">
        <v>242</v>
      </c>
      <c r="AU17" s="352" t="s">
        <v>242</v>
      </c>
      <c r="AV17" s="352" t="s">
        <v>242</v>
      </c>
      <c r="AW17" s="352" t="s">
        <v>242</v>
      </c>
      <c r="AX17" s="352" t="s">
        <v>242</v>
      </c>
      <c r="AY17" s="352" t="s">
        <v>242</v>
      </c>
      <c r="AZ17" s="352" t="s">
        <v>242</v>
      </c>
      <c r="BA17" s="352" t="s">
        <v>242</v>
      </c>
    </row>
    <row r="18" spans="1:53" ht="12.75" customHeight="1" x14ac:dyDescent="0.2">
      <c r="A18" s="353"/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53"/>
      <c r="AQ18" s="353"/>
      <c r="AR18" s="353"/>
      <c r="AS18" s="353"/>
      <c r="AT18" s="353"/>
      <c r="AU18" s="353"/>
      <c r="AV18" s="353"/>
      <c r="AW18" s="353"/>
      <c r="AX18" s="353"/>
      <c r="AY18" s="353"/>
      <c r="AZ18" s="353"/>
      <c r="BA18" s="353"/>
    </row>
    <row r="19" spans="1:53" ht="22.15" customHeight="1" x14ac:dyDescent="0.2">
      <c r="A19" s="368"/>
      <c r="D19" s="120"/>
      <c r="E19" s="351" t="s">
        <v>243</v>
      </c>
      <c r="F19" s="351"/>
      <c r="G19" s="351"/>
      <c r="H19" s="351"/>
      <c r="I19" s="351"/>
      <c r="J19" s="351"/>
      <c r="K19" s="120"/>
      <c r="L19" s="120"/>
      <c r="M19" s="120"/>
      <c r="N19" s="120"/>
      <c r="O19" s="351" t="s">
        <v>244</v>
      </c>
      <c r="P19" s="351"/>
      <c r="Q19" s="351"/>
      <c r="R19" s="351"/>
      <c r="S19" s="351"/>
      <c r="T19" s="351"/>
      <c r="U19" s="120"/>
      <c r="V19" s="120"/>
      <c r="W19" s="120"/>
      <c r="X19" s="120"/>
      <c r="Y19" s="120"/>
      <c r="Z19" s="120"/>
      <c r="AA19" s="351" t="s">
        <v>125</v>
      </c>
      <c r="AB19" s="351"/>
      <c r="AC19" s="351"/>
      <c r="AD19" s="351"/>
      <c r="AE19" s="351"/>
      <c r="AF19" s="351"/>
      <c r="AG19" s="351"/>
      <c r="AH19" s="351"/>
      <c r="AI19" s="351"/>
      <c r="AJ19" s="120"/>
      <c r="AK19" s="120"/>
      <c r="AL19" s="120"/>
      <c r="AM19" s="120"/>
      <c r="AN19" s="120"/>
      <c r="AO19" s="351" t="s">
        <v>245</v>
      </c>
      <c r="AP19" s="351"/>
      <c r="AQ19" s="351"/>
      <c r="AR19" s="351"/>
      <c r="AS19" s="351"/>
      <c r="AT19" s="351"/>
      <c r="AU19" s="351"/>
      <c r="AV19" s="351"/>
      <c r="AW19" s="351"/>
    </row>
    <row r="20" spans="1:53" x14ac:dyDescent="0.2">
      <c r="A20" s="368"/>
      <c r="D20" s="118" t="s">
        <v>236</v>
      </c>
      <c r="E20" s="351"/>
      <c r="F20" s="351"/>
      <c r="G20" s="351"/>
      <c r="H20" s="351"/>
      <c r="I20" s="351"/>
      <c r="J20" s="351"/>
      <c r="K20" s="120"/>
      <c r="L20" s="120"/>
      <c r="M20" s="120"/>
      <c r="N20" s="118" t="s">
        <v>234</v>
      </c>
      <c r="O20" s="351"/>
      <c r="P20" s="351"/>
      <c r="Q20" s="351"/>
      <c r="R20" s="351"/>
      <c r="S20" s="351"/>
      <c r="T20" s="351"/>
      <c r="U20" s="120"/>
      <c r="V20" s="120"/>
      <c r="W20" s="120"/>
      <c r="X20" s="120"/>
      <c r="Y20" s="120"/>
      <c r="Z20" s="118" t="s">
        <v>238</v>
      </c>
      <c r="AA20" s="351"/>
      <c r="AB20" s="351"/>
      <c r="AC20" s="351"/>
      <c r="AD20" s="351"/>
      <c r="AE20" s="351"/>
      <c r="AF20" s="351"/>
      <c r="AG20" s="351"/>
      <c r="AH20" s="351"/>
      <c r="AI20" s="351"/>
      <c r="AJ20" s="120"/>
      <c r="AK20" s="120"/>
      <c r="AL20" s="120"/>
      <c r="AM20" s="120"/>
      <c r="AN20" s="118" t="s">
        <v>239</v>
      </c>
      <c r="AO20" s="351"/>
      <c r="AP20" s="351"/>
      <c r="AQ20" s="351"/>
      <c r="AR20" s="351"/>
      <c r="AS20" s="351"/>
      <c r="AT20" s="351"/>
      <c r="AU20" s="351"/>
      <c r="AV20" s="351"/>
      <c r="AW20" s="351"/>
    </row>
    <row r="21" spans="1:53" x14ac:dyDescent="0.2">
      <c r="A21" s="368"/>
      <c r="D21" s="120"/>
      <c r="E21" s="351"/>
      <c r="F21" s="351"/>
      <c r="G21" s="351"/>
      <c r="H21" s="351"/>
      <c r="I21" s="351"/>
      <c r="J21" s="351"/>
      <c r="K21" s="120"/>
      <c r="L21" s="120"/>
      <c r="M21" s="120"/>
      <c r="N21" s="120"/>
      <c r="O21" s="351"/>
      <c r="P21" s="351"/>
      <c r="Q21" s="351"/>
      <c r="R21" s="351"/>
      <c r="S21" s="351"/>
      <c r="T21" s="351"/>
      <c r="U21" s="120"/>
      <c r="V21" s="120"/>
      <c r="W21" s="120"/>
      <c r="X21" s="120"/>
      <c r="Y21" s="120"/>
      <c r="Z21" s="120"/>
      <c r="AA21" s="351"/>
      <c r="AB21" s="351"/>
      <c r="AC21" s="351"/>
      <c r="AD21" s="351"/>
      <c r="AE21" s="351"/>
      <c r="AF21" s="351"/>
      <c r="AG21" s="351"/>
      <c r="AH21" s="351"/>
      <c r="AI21" s="351"/>
      <c r="AJ21" s="120"/>
      <c r="AK21" s="120"/>
      <c r="AL21" s="120"/>
      <c r="AM21" s="120"/>
      <c r="AN21" s="120"/>
      <c r="AO21" s="351"/>
      <c r="AP21" s="351"/>
      <c r="AQ21" s="351"/>
      <c r="AR21" s="351"/>
      <c r="AS21" s="351"/>
      <c r="AT21" s="351"/>
      <c r="AU21" s="351"/>
      <c r="AV21" s="351"/>
      <c r="AW21" s="351"/>
    </row>
    <row r="22" spans="1:53" x14ac:dyDescent="0.2">
      <c r="A22" s="368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</row>
    <row r="23" spans="1:53" x14ac:dyDescent="0.2">
      <c r="A23" s="368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</row>
    <row r="24" spans="1:53" x14ac:dyDescent="0.2">
      <c r="A24" s="368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</row>
    <row r="25" spans="1:53" x14ac:dyDescent="0.2">
      <c r="A25" s="368"/>
      <c r="D25" s="120"/>
      <c r="E25" s="351" t="s">
        <v>246</v>
      </c>
      <c r="F25" s="351"/>
      <c r="G25" s="351"/>
      <c r="H25" s="351"/>
      <c r="I25" s="351"/>
      <c r="J25" s="351"/>
      <c r="K25" s="120"/>
      <c r="L25" s="120"/>
      <c r="M25" s="120"/>
      <c r="N25" s="120"/>
      <c r="O25" s="351" t="s">
        <v>123</v>
      </c>
      <c r="P25" s="351"/>
      <c r="Q25" s="351"/>
      <c r="R25" s="351"/>
      <c r="S25" s="351"/>
      <c r="T25" s="351"/>
      <c r="U25" s="120"/>
      <c r="V25" s="120"/>
      <c r="W25" s="120"/>
      <c r="X25" s="120"/>
      <c r="AA25" s="111" t="s">
        <v>240</v>
      </c>
      <c r="AJ25" s="120"/>
      <c r="AK25" s="120"/>
      <c r="AL25" s="120"/>
      <c r="AM25" s="120"/>
      <c r="AN25" s="120"/>
      <c r="AO25" s="351" t="s">
        <v>247</v>
      </c>
      <c r="AP25" s="351"/>
      <c r="AQ25" s="351"/>
      <c r="AR25" s="351"/>
      <c r="AS25" s="351"/>
      <c r="AT25" s="351"/>
      <c r="AU25" s="351"/>
      <c r="AV25" s="351"/>
      <c r="AW25" s="351"/>
    </row>
    <row r="26" spans="1:53" x14ac:dyDescent="0.2">
      <c r="A26" s="368"/>
      <c r="D26" s="118"/>
      <c r="E26" s="351"/>
      <c r="F26" s="351"/>
      <c r="G26" s="351"/>
      <c r="H26" s="351"/>
      <c r="I26" s="351"/>
      <c r="J26" s="351"/>
      <c r="K26" s="120"/>
      <c r="L26" s="120"/>
      <c r="M26" s="120"/>
      <c r="N26" s="118" t="s">
        <v>237</v>
      </c>
      <c r="O26" s="351"/>
      <c r="P26" s="351"/>
      <c r="Q26" s="351"/>
      <c r="R26" s="351"/>
      <c r="S26" s="351"/>
      <c r="T26" s="351"/>
      <c r="U26" s="120"/>
      <c r="V26" s="120"/>
      <c r="W26" s="120"/>
      <c r="X26" s="120"/>
      <c r="AJ26" s="120"/>
      <c r="AK26" s="120"/>
      <c r="AL26" s="120"/>
      <c r="AM26" s="120"/>
      <c r="AN26" s="118" t="s">
        <v>241</v>
      </c>
      <c r="AO26" s="351"/>
      <c r="AP26" s="351"/>
      <c r="AQ26" s="351"/>
      <c r="AR26" s="351"/>
      <c r="AS26" s="351"/>
      <c r="AT26" s="351"/>
      <c r="AU26" s="351"/>
      <c r="AV26" s="351"/>
      <c r="AW26" s="351"/>
    </row>
    <row r="27" spans="1:53" x14ac:dyDescent="0.2">
      <c r="A27" s="368"/>
      <c r="D27" s="120"/>
      <c r="E27" s="351"/>
      <c r="F27" s="351"/>
      <c r="G27" s="351"/>
      <c r="H27" s="351"/>
      <c r="I27" s="351"/>
      <c r="J27" s="351"/>
      <c r="K27" s="120"/>
      <c r="L27" s="120"/>
      <c r="M27" s="120"/>
      <c r="N27" s="120"/>
      <c r="O27" s="351"/>
      <c r="P27" s="351"/>
      <c r="Q27" s="351"/>
      <c r="R27" s="351"/>
      <c r="S27" s="351"/>
      <c r="T27" s="351"/>
      <c r="U27" s="120"/>
      <c r="V27" s="120"/>
      <c r="W27" s="120"/>
      <c r="X27" s="120"/>
      <c r="AJ27" s="120"/>
      <c r="AK27" s="120"/>
      <c r="AL27" s="120"/>
      <c r="AM27" s="120"/>
      <c r="AN27" s="120"/>
      <c r="AO27" s="351"/>
      <c r="AP27" s="351"/>
      <c r="AQ27" s="351"/>
      <c r="AR27" s="351"/>
      <c r="AS27" s="351"/>
      <c r="AT27" s="351"/>
      <c r="AU27" s="351"/>
      <c r="AV27" s="351"/>
      <c r="AW27" s="351"/>
    </row>
    <row r="28" spans="1:53" x14ac:dyDescent="0.2">
      <c r="A28" s="368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</row>
  </sheetData>
  <mergeCells count="86">
    <mergeCell ref="AG17:AG18"/>
    <mergeCell ref="AH17:AH18"/>
    <mergeCell ref="AI17:AI18"/>
    <mergeCell ref="AO17:AO18"/>
    <mergeCell ref="AP17:AP18"/>
    <mergeCell ref="AJ17:AJ18"/>
    <mergeCell ref="AK17:AK18"/>
    <mergeCell ref="AL17:AL18"/>
    <mergeCell ref="AM17:AM18"/>
    <mergeCell ref="AN17:AN18"/>
    <mergeCell ref="AB17:AB18"/>
    <mergeCell ref="AC17:AC18"/>
    <mergeCell ref="AD17:AD18"/>
    <mergeCell ref="AE17:AE18"/>
    <mergeCell ref="AF17:AF18"/>
    <mergeCell ref="W17:W18"/>
    <mergeCell ref="X17:X18"/>
    <mergeCell ref="Y17:Y18"/>
    <mergeCell ref="Z17:Z18"/>
    <mergeCell ref="AA17:AA18"/>
    <mergeCell ref="R17:R18"/>
    <mergeCell ref="S17:S18"/>
    <mergeCell ref="T17:T18"/>
    <mergeCell ref="U17:U18"/>
    <mergeCell ref="V17:V18"/>
    <mergeCell ref="M17:M18"/>
    <mergeCell ref="N17:N18"/>
    <mergeCell ref="O17:O18"/>
    <mergeCell ref="P17:P18"/>
    <mergeCell ref="Q17:Q18"/>
    <mergeCell ref="G11:I11"/>
    <mergeCell ref="K17:K18"/>
    <mergeCell ref="F11:F12"/>
    <mergeCell ref="J11:J12"/>
    <mergeCell ref="L17:L18"/>
    <mergeCell ref="AK11:AN11"/>
    <mergeCell ref="A19:A28"/>
    <mergeCell ref="A17:A18"/>
    <mergeCell ref="B17:B18"/>
    <mergeCell ref="A11:A13"/>
    <mergeCell ref="E25:J27"/>
    <mergeCell ref="E17:E18"/>
    <mergeCell ref="E19:J21"/>
    <mergeCell ref="J17:J18"/>
    <mergeCell ref="C17:C18"/>
    <mergeCell ref="D17:D18"/>
    <mergeCell ref="F17:F18"/>
    <mergeCell ref="G17:G18"/>
    <mergeCell ref="H17:H18"/>
    <mergeCell ref="I17:I18"/>
    <mergeCell ref="B11:E11"/>
    <mergeCell ref="H4:AP7"/>
    <mergeCell ref="K11:N11"/>
    <mergeCell ref="C10:AW10"/>
    <mergeCell ref="AT11:AV11"/>
    <mergeCell ref="AO11:AR11"/>
    <mergeCell ref="AG11:AI11"/>
    <mergeCell ref="AB11:AE11"/>
    <mergeCell ref="X11:Z11"/>
    <mergeCell ref="T11:V11"/>
    <mergeCell ref="AJ11:AJ12"/>
    <mergeCell ref="AF11:AF12"/>
    <mergeCell ref="AA11:AA12"/>
    <mergeCell ref="W11:W12"/>
    <mergeCell ref="S11:S12"/>
    <mergeCell ref="O11:R11"/>
    <mergeCell ref="AS11:AS12"/>
    <mergeCell ref="AV17:AV18"/>
    <mergeCell ref="AU17:AU18"/>
    <mergeCell ref="AT17:AT18"/>
    <mergeCell ref="AS17:AS18"/>
    <mergeCell ref="AQ2:BA8"/>
    <mergeCell ref="AX11:BA11"/>
    <mergeCell ref="BA17:BA18"/>
    <mergeCell ref="AZ17:AZ18"/>
    <mergeCell ref="AY17:AY18"/>
    <mergeCell ref="AX17:AX18"/>
    <mergeCell ref="AW17:AW18"/>
    <mergeCell ref="AW11:AW12"/>
    <mergeCell ref="AQ17:AQ18"/>
    <mergeCell ref="AR17:AR18"/>
    <mergeCell ref="AO25:AW27"/>
    <mergeCell ref="O25:T27"/>
    <mergeCell ref="AA19:AI21"/>
    <mergeCell ref="AO19:AW21"/>
    <mergeCell ref="O19:T2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39"/>
  <sheetViews>
    <sheetView workbookViewId="0"/>
  </sheetViews>
  <sheetFormatPr defaultColWidth="9" defaultRowHeight="12.75" x14ac:dyDescent="0.2"/>
  <sheetData>
    <row r="2" spans="1:18" x14ac:dyDescent="0.2">
      <c r="A2" s="392" t="s">
        <v>248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</row>
    <row r="4" spans="1:18" x14ac:dyDescent="0.2">
      <c r="A4" s="391" t="s">
        <v>249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</row>
    <row r="6" spans="1:18" x14ac:dyDescent="0.2">
      <c r="K6" s="388" t="s">
        <v>250</v>
      </c>
      <c r="L6" s="388"/>
      <c r="M6" s="388"/>
      <c r="N6" s="2"/>
    </row>
    <row r="7" spans="1:18" x14ac:dyDescent="0.2">
      <c r="K7" s="389" t="s">
        <v>251</v>
      </c>
      <c r="L7" s="389"/>
      <c r="M7" s="389"/>
      <c r="N7" s="389"/>
      <c r="P7" s="393" t="s">
        <v>40</v>
      </c>
      <c r="Q7" s="393"/>
      <c r="R7" s="393"/>
    </row>
    <row r="8" spans="1:18" x14ac:dyDescent="0.2">
      <c r="A8" s="382" t="s">
        <v>252</v>
      </c>
      <c r="B8" s="382"/>
      <c r="C8" s="382"/>
      <c r="D8" s="382"/>
      <c r="E8" s="382"/>
      <c r="F8" s="382"/>
      <c r="G8" s="382"/>
      <c r="H8" s="382"/>
      <c r="K8" s="2"/>
      <c r="L8" s="2"/>
      <c r="M8" s="2"/>
      <c r="N8" s="2"/>
      <c r="P8" s="394" t="s">
        <v>40</v>
      </c>
      <c r="Q8" s="394"/>
      <c r="R8" s="394"/>
    </row>
    <row r="9" spans="1:18" x14ac:dyDescent="0.2">
      <c r="A9" s="382" t="s">
        <v>253</v>
      </c>
      <c r="B9" s="382"/>
      <c r="C9" s="382"/>
      <c r="D9" s="382"/>
      <c r="E9" s="382"/>
      <c r="F9" s="382"/>
      <c r="K9" s="389" t="s">
        <v>254</v>
      </c>
      <c r="L9" s="389"/>
      <c r="M9" s="389"/>
      <c r="N9" s="389"/>
    </row>
    <row r="10" spans="1:18" x14ac:dyDescent="0.2">
      <c r="K10" s="2"/>
      <c r="L10" s="390">
        <v>45464</v>
      </c>
      <c r="M10" s="390"/>
      <c r="N10" s="2"/>
      <c r="P10" s="395" t="s">
        <v>40</v>
      </c>
      <c r="Q10" s="395"/>
      <c r="R10" s="395"/>
    </row>
    <row r="11" spans="1:18" ht="12.75" customHeight="1" x14ac:dyDescent="0.35">
      <c r="F11" s="399" t="s">
        <v>255</v>
      </c>
      <c r="G11" s="399"/>
      <c r="H11" s="399"/>
      <c r="I11" s="399"/>
      <c r="J11" s="399"/>
      <c r="K11" s="399"/>
      <c r="L11" s="121"/>
      <c r="M11" s="121"/>
      <c r="Q11" s="395" t="s">
        <v>40</v>
      </c>
      <c r="R11" s="395"/>
    </row>
    <row r="12" spans="1:18" ht="12.75" customHeight="1" x14ac:dyDescent="0.2">
      <c r="F12" s="399"/>
      <c r="G12" s="399"/>
      <c r="H12" s="399"/>
      <c r="I12" s="399"/>
      <c r="J12" s="399"/>
      <c r="K12" s="399"/>
    </row>
    <row r="14" spans="1:18" x14ac:dyDescent="0.2">
      <c r="C14" s="396" t="s">
        <v>256</v>
      </c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</row>
    <row r="16" spans="1:18" x14ac:dyDescent="0.2">
      <c r="B16" s="397" t="s">
        <v>257</v>
      </c>
      <c r="C16" s="398"/>
      <c r="D16" s="122"/>
      <c r="E16" s="123"/>
    </row>
    <row r="18" spans="1:19" x14ac:dyDescent="0.2">
      <c r="E18" s="387" t="s">
        <v>258</v>
      </c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</row>
    <row r="21" spans="1:19" x14ac:dyDescent="0.2">
      <c r="A21" s="384" t="s">
        <v>259</v>
      </c>
      <c r="B21" s="385"/>
      <c r="C21" s="386"/>
      <c r="D21" s="124"/>
      <c r="E21" s="125"/>
      <c r="F21" s="123"/>
    </row>
    <row r="23" spans="1:19" x14ac:dyDescent="0.2">
      <c r="A23" s="126" t="s">
        <v>260</v>
      </c>
      <c r="B23" s="127"/>
      <c r="C23" s="127"/>
      <c r="D23" s="127"/>
      <c r="E23" s="127"/>
      <c r="F23" s="127"/>
      <c r="G23" s="128"/>
      <c r="H23" s="129"/>
      <c r="I23" s="381" t="s">
        <v>261</v>
      </c>
      <c r="J23" s="382"/>
      <c r="K23" s="382"/>
      <c r="L23" s="382"/>
      <c r="M23" s="382"/>
      <c r="N23" s="382"/>
      <c r="O23" s="382"/>
      <c r="P23" s="382"/>
    </row>
    <row r="24" spans="1:19" x14ac:dyDescent="0.2">
      <c r="A24" s="126" t="s">
        <v>262</v>
      </c>
      <c r="B24" s="127"/>
      <c r="C24" s="127"/>
      <c r="D24" s="127"/>
      <c r="E24" s="127"/>
      <c r="F24" s="127"/>
      <c r="G24" s="128"/>
      <c r="H24" s="129"/>
    </row>
    <row r="25" spans="1:19" x14ac:dyDescent="0.2">
      <c r="A25" s="130" t="s">
        <v>263</v>
      </c>
      <c r="B25" s="131"/>
      <c r="C25" s="131"/>
      <c r="D25" s="131"/>
      <c r="E25" s="131"/>
      <c r="F25" s="131"/>
      <c r="G25" s="132"/>
      <c r="H25" s="133"/>
      <c r="I25" s="381" t="s">
        <v>264</v>
      </c>
      <c r="J25" s="382"/>
      <c r="K25" s="382"/>
      <c r="L25" s="382"/>
      <c r="M25" s="382"/>
      <c r="N25" s="382"/>
      <c r="O25" s="382"/>
      <c r="P25" s="383"/>
      <c r="Q25" s="383"/>
      <c r="R25" s="383"/>
      <c r="S25" s="383"/>
    </row>
    <row r="26" spans="1:19" x14ac:dyDescent="0.2">
      <c r="H26" s="134"/>
      <c r="I26" t="s">
        <v>40</v>
      </c>
    </row>
    <row r="28" spans="1:19" x14ac:dyDescent="0.2">
      <c r="A28" s="135" t="s">
        <v>265</v>
      </c>
      <c r="B28" s="378" t="s">
        <v>266</v>
      </c>
      <c r="C28" s="379"/>
      <c r="D28" s="379"/>
      <c r="E28" s="379"/>
      <c r="F28" s="379"/>
      <c r="G28" s="379"/>
      <c r="H28" s="379"/>
      <c r="I28" s="380"/>
    </row>
    <row r="29" spans="1:19" x14ac:dyDescent="0.2">
      <c r="A29" s="136"/>
      <c r="B29" s="375" t="s">
        <v>267</v>
      </c>
      <c r="C29" s="376"/>
      <c r="D29" s="376"/>
      <c r="E29" s="376"/>
      <c r="F29" s="376"/>
      <c r="G29" s="376"/>
      <c r="H29" s="376"/>
      <c r="I29" s="377"/>
    </row>
    <row r="30" spans="1:19" x14ac:dyDescent="0.2">
      <c r="A30" s="137"/>
      <c r="B30" s="375" t="s">
        <v>268</v>
      </c>
      <c r="C30" s="376"/>
      <c r="D30" s="376"/>
      <c r="E30" s="376"/>
      <c r="F30" s="376"/>
      <c r="G30" s="376"/>
      <c r="H30" s="376"/>
      <c r="I30" s="377"/>
    </row>
    <row r="31" spans="1:19" x14ac:dyDescent="0.2">
      <c r="A31" s="137"/>
      <c r="B31" s="375" t="s">
        <v>269</v>
      </c>
      <c r="C31" s="376"/>
      <c r="D31" s="376"/>
      <c r="E31" s="376"/>
      <c r="F31" s="376"/>
      <c r="G31" s="376"/>
      <c r="H31" s="376"/>
      <c r="I31" s="377"/>
    </row>
    <row r="32" spans="1:19" x14ac:dyDescent="0.2">
      <c r="A32" s="138"/>
      <c r="B32" s="372" t="s">
        <v>270</v>
      </c>
      <c r="C32" s="373"/>
      <c r="D32" s="373"/>
      <c r="E32" s="373"/>
      <c r="F32" s="373"/>
      <c r="G32" s="373"/>
      <c r="H32" s="373"/>
      <c r="I32" s="374"/>
    </row>
    <row r="35" spans="1:8" x14ac:dyDescent="0.2">
      <c r="A35" s="139" t="s">
        <v>40</v>
      </c>
      <c r="B35" s="139" t="s">
        <v>40</v>
      </c>
      <c r="C35" s="139"/>
      <c r="D35" s="139"/>
      <c r="E35" s="139"/>
      <c r="F35" s="139"/>
      <c r="G35" s="139"/>
      <c r="H35" s="139"/>
    </row>
    <row r="36" spans="1:8" x14ac:dyDescent="0.2">
      <c r="A36" s="140" t="s">
        <v>40</v>
      </c>
      <c r="B36" s="140"/>
      <c r="C36" s="140"/>
      <c r="D36" s="140"/>
      <c r="E36" s="140"/>
      <c r="F36" s="140"/>
      <c r="G36" s="140"/>
      <c r="H36" s="140"/>
    </row>
    <row r="37" spans="1:8" x14ac:dyDescent="0.2">
      <c r="A37" s="141" t="s">
        <v>40</v>
      </c>
      <c r="B37" s="141"/>
      <c r="C37" s="141"/>
      <c r="D37" s="141"/>
      <c r="E37" s="141"/>
      <c r="F37" s="141"/>
      <c r="G37" s="141"/>
      <c r="H37" s="141"/>
    </row>
    <row r="38" spans="1:8" x14ac:dyDescent="0.2">
      <c r="A38" s="141" t="s">
        <v>40</v>
      </c>
      <c r="B38" s="141"/>
      <c r="C38" s="141"/>
      <c r="D38" s="141"/>
      <c r="E38" s="141"/>
      <c r="F38" s="141"/>
      <c r="G38" s="141"/>
      <c r="H38" s="141"/>
    </row>
    <row r="39" spans="1:8" x14ac:dyDescent="0.2">
      <c r="A39" s="141" t="s">
        <v>40</v>
      </c>
      <c r="B39" s="141"/>
      <c r="C39" s="141"/>
      <c r="D39" s="141"/>
      <c r="E39" s="141"/>
      <c r="F39" s="141"/>
      <c r="G39" s="141"/>
      <c r="H39" s="141"/>
    </row>
  </sheetData>
  <mergeCells count="25">
    <mergeCell ref="C14:Q14"/>
    <mergeCell ref="B16:C16"/>
    <mergeCell ref="F11:K12"/>
    <mergeCell ref="Q11:R11"/>
    <mergeCell ref="K7:N7"/>
    <mergeCell ref="K6:M6"/>
    <mergeCell ref="K9:N9"/>
    <mergeCell ref="L10:M10"/>
    <mergeCell ref="A4:R4"/>
    <mergeCell ref="A2:P2"/>
    <mergeCell ref="P7:R7"/>
    <mergeCell ref="P8:R8"/>
    <mergeCell ref="P10:R10"/>
    <mergeCell ref="A8:H8"/>
    <mergeCell ref="A9:F9"/>
    <mergeCell ref="I25:O25"/>
    <mergeCell ref="P25:S25"/>
    <mergeCell ref="I23:P23"/>
    <mergeCell ref="A21:C21"/>
    <mergeCell ref="E18:P18"/>
    <mergeCell ref="B32:I32"/>
    <mergeCell ref="B31:I31"/>
    <mergeCell ref="B30:I30"/>
    <mergeCell ref="B29:I29"/>
    <mergeCell ref="B28:I28"/>
  </mergeCells>
  <pageMargins left="0.70866137742996205" right="0.70866137742996205" top="0.74803149700164795" bottom="0.74803149700164795" header="0.31496062874794001" footer="0.31496062874794001"/>
  <pageSetup paperSize="9" scale="7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ИСиП</vt:lpstr>
      <vt:lpstr>График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2024-11-01T08:01:39Z</cp:lastPrinted>
  <dcterms:modified xsi:type="dcterms:W3CDTF">2024-11-05T05:56:52Z</dcterms:modified>
</cp:coreProperties>
</file>